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14415" windowHeight="12735" tabRatio="915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КПКТ" sheetId="30" r:id="rId20"/>
    <sheet name="Гк, Дрн" sheetId="13" r:id="rId21"/>
    <sheet name="Хп, Хс, Хк" sheetId="16" r:id="rId22"/>
    <sheet name="Лист1" sheetId="19" state="hidden" r:id="rId23"/>
    <sheet name="Заявка" sheetId="20" r:id="rId24"/>
  </sheets>
  <definedNames>
    <definedName name="Excel_BuiltIn_Print_Area" localSheetId="4">Лік!$A$1:$D$35</definedName>
    <definedName name="_xlnm.Print_Area" localSheetId="20">'Гк, Дрн'!$A$1:$G$45</definedName>
    <definedName name="_xlnm.Print_Area" localSheetId="8">Дт!$A$2:$E$34</definedName>
    <definedName name="_xlnm.Print_Area" localSheetId="9">'Есмку, Есму'!$A$1:$J$35</definedName>
    <definedName name="_xlnm.Print_Area" localSheetId="23">Заявка!$A$1:$K$352</definedName>
    <definedName name="_xlnm.Print_Area" localSheetId="14">Кп!$A$1:$G$18</definedName>
    <definedName name="_xlnm.Print_Area" localSheetId="18">КПК!$A$1:$G$47</definedName>
    <definedName name="_xlnm.Print_Area" localSheetId="19">КПКТ!$A$1:$G$15</definedName>
    <definedName name="_xlnm.Print_Area" localSheetId="15">Кпо!$A$1:$G$19</definedName>
    <definedName name="_xlnm.Print_Area" localSheetId="16">Кпр!$A$1:$G$46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'!$A$1:$F$55</definedName>
    <definedName name="_xlnm.Print_Area" localSheetId="2">ТД!$A$1:$F$23</definedName>
    <definedName name="_xlnm.Print_Area" localSheetId="21">'Хп, Хс, Хк'!$A$1:$K$55</definedName>
  </definedNames>
  <calcPr calcId="125725"/>
</workbook>
</file>

<file path=xl/calcChain.xml><?xml version="1.0" encoding="utf-8"?>
<calcChain xmlns="http://schemas.openxmlformats.org/spreadsheetml/2006/main">
  <c r="J200" i="19"/>
  <c r="J201"/>
  <c r="I169"/>
  <c r="I168"/>
  <c r="F169"/>
  <c r="G169"/>
  <c r="H169"/>
  <c r="G168"/>
  <c r="H168"/>
  <c r="F168"/>
  <c r="E169"/>
  <c r="E168"/>
  <c r="I162"/>
  <c r="K162" s="1"/>
  <c r="G162"/>
  <c r="H162"/>
  <c r="F162"/>
  <c r="E162"/>
  <c r="I200"/>
  <c r="I201"/>
  <c r="I199"/>
  <c r="J199" s="1"/>
  <c r="H200"/>
  <c r="H201"/>
  <c r="H199"/>
  <c r="G200"/>
  <c r="G201"/>
  <c r="G199"/>
  <c r="F200"/>
  <c r="F201"/>
  <c r="F199"/>
  <c r="E200"/>
  <c r="E201"/>
  <c r="E199"/>
  <c r="F253"/>
  <c r="F252"/>
  <c r="H216"/>
  <c r="J162" l="1"/>
  <c r="H215"/>
  <c r="E213"/>
  <c r="H213"/>
  <c r="I213"/>
  <c r="E214"/>
  <c r="H214"/>
  <c r="I214"/>
  <c r="E215"/>
  <c r="I215"/>
  <c r="E216"/>
  <c r="I216"/>
  <c r="E217"/>
  <c r="H217"/>
  <c r="I217"/>
  <c r="E218"/>
  <c r="H218"/>
  <c r="I218"/>
  <c r="E219"/>
  <c r="H219"/>
  <c r="I219"/>
  <c r="E220"/>
  <c r="H220"/>
  <c r="I220"/>
  <c r="I193"/>
  <c r="I194"/>
  <c r="I195"/>
  <c r="I196"/>
  <c r="E184"/>
  <c r="H184"/>
  <c r="I184"/>
  <c r="E185"/>
  <c r="H185"/>
  <c r="I185"/>
  <c r="E186"/>
  <c r="H186"/>
  <c r="I186"/>
  <c r="E172"/>
  <c r="H172"/>
  <c r="I172"/>
  <c r="E173"/>
  <c r="H173"/>
  <c r="I173"/>
  <c r="E174"/>
  <c r="H174"/>
  <c r="I174"/>
  <c r="E175"/>
  <c r="H175"/>
  <c r="I175"/>
  <c r="E176"/>
  <c r="H176"/>
  <c r="I176"/>
  <c r="E177"/>
  <c r="H177"/>
  <c r="I177"/>
  <c r="E178"/>
  <c r="H178"/>
  <c r="I178"/>
  <c r="E179"/>
  <c r="H179"/>
  <c r="I179"/>
  <c r="E180"/>
  <c r="H180"/>
  <c r="I180"/>
  <c r="E181"/>
  <c r="H181"/>
  <c r="I181"/>
  <c r="E182"/>
  <c r="H182"/>
  <c r="I182"/>
  <c r="E183"/>
  <c r="H183"/>
  <c r="I183"/>
  <c r="I212"/>
  <c r="I221"/>
  <c r="I222"/>
  <c r="I223"/>
  <c r="I224"/>
  <c r="H212"/>
  <c r="H221"/>
  <c r="H222"/>
  <c r="H223"/>
  <c r="H224"/>
  <c r="I202"/>
  <c r="I191"/>
  <c r="I192"/>
  <c r="I190"/>
  <c r="I189"/>
  <c r="I103"/>
  <c r="I161"/>
  <c r="H161"/>
  <c r="G161"/>
  <c r="F161"/>
  <c r="E161"/>
  <c r="I159"/>
  <c r="H159"/>
  <c r="G159"/>
  <c r="F159"/>
  <c r="E159"/>
  <c r="K25"/>
  <c r="J26"/>
  <c r="I25"/>
  <c r="J25" s="1"/>
  <c r="I26"/>
  <c r="I24"/>
  <c r="J24" s="1"/>
  <c r="E25"/>
  <c r="F25"/>
  <c r="G25"/>
  <c r="H25"/>
  <c r="E26"/>
  <c r="F26"/>
  <c r="G26"/>
  <c r="H26"/>
  <c r="K26" s="1"/>
  <c r="H24"/>
  <c r="F24"/>
  <c r="G24"/>
  <c r="E24"/>
  <c r="K24" l="1"/>
  <c r="J161"/>
  <c r="K161"/>
  <c r="J159"/>
  <c r="K159"/>
  <c r="E245"/>
  <c r="G245"/>
  <c r="H245"/>
  <c r="I245"/>
  <c r="E246"/>
  <c r="G246"/>
  <c r="H246"/>
  <c r="I246"/>
  <c r="E247"/>
  <c r="G247"/>
  <c r="H247"/>
  <c r="I247"/>
  <c r="E248"/>
  <c r="G248"/>
  <c r="H248"/>
  <c r="I248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G252"/>
  <c r="I252"/>
  <c r="E252"/>
  <c r="I253"/>
  <c r="G253"/>
  <c r="H253"/>
  <c r="E253"/>
  <c r="J202"/>
  <c r="H202"/>
  <c r="E202"/>
  <c r="I188"/>
  <c r="J188" s="1"/>
  <c r="J211"/>
  <c r="J225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J213"/>
  <c r="J214"/>
  <c r="J215"/>
  <c r="J216"/>
  <c r="J217"/>
  <c r="J218"/>
  <c r="J219"/>
  <c r="J220"/>
  <c r="J221"/>
  <c r="J222"/>
  <c r="J223"/>
  <c r="J224"/>
  <c r="E223"/>
  <c r="E224"/>
  <c r="E189"/>
  <c r="H189"/>
  <c r="J189"/>
  <c r="E190"/>
  <c r="H190"/>
  <c r="J190"/>
  <c r="E191"/>
  <c r="H191"/>
  <c r="J191"/>
  <c r="E192"/>
  <c r="H192"/>
  <c r="J192"/>
  <c r="E193"/>
  <c r="H193"/>
  <c r="J193"/>
  <c r="K193" s="1"/>
  <c r="E221"/>
  <c r="E222"/>
  <c r="J173"/>
  <c r="J174"/>
  <c r="J175"/>
  <c r="J176"/>
  <c r="J177"/>
  <c r="J178"/>
  <c r="J179"/>
  <c r="J180"/>
  <c r="J181"/>
  <c r="J182"/>
  <c r="J183"/>
  <c r="J184"/>
  <c r="J185"/>
  <c r="J186"/>
  <c r="J187"/>
  <c r="J172"/>
  <c r="F129"/>
  <c r="G129"/>
  <c r="H129"/>
  <c r="I129"/>
  <c r="I128"/>
  <c r="H128"/>
  <c r="G128"/>
  <c r="F128"/>
  <c r="E128"/>
  <c r="J248" l="1"/>
  <c r="J247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88"/>
  <c r="K186"/>
  <c r="K189"/>
  <c r="K180"/>
  <c r="K181"/>
  <c r="K173"/>
  <c r="K176"/>
  <c r="K220"/>
  <c r="K218"/>
  <c r="K172"/>
  <c r="K216"/>
  <c r="K199"/>
  <c r="K192"/>
  <c r="K219"/>
  <c r="K213"/>
  <c r="K175"/>
  <c r="K183"/>
  <c r="K178"/>
  <c r="K217"/>
  <c r="J164"/>
  <c r="K221"/>
  <c r="K182"/>
  <c r="K177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H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4"/>
  <c r="H194"/>
  <c r="J194"/>
  <c r="E195"/>
  <c r="H195"/>
  <c r="J195"/>
  <c r="E196"/>
  <c r="H196"/>
  <c r="J196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J69" s="1"/>
  <c r="H69"/>
  <c r="E69"/>
  <c r="E66"/>
  <c r="F66"/>
  <c r="G66"/>
  <c r="H66"/>
  <c r="E67"/>
  <c r="F67"/>
  <c r="G67"/>
  <c r="H67"/>
  <c r="E68"/>
  <c r="F68"/>
  <c r="G68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K194" l="1"/>
  <c r="J68"/>
  <c r="J66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K254" i="20" s="1"/>
  <c r="W173" i="19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64" i="20" l="1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<sst xmlns="http://schemas.openxmlformats.org/spreadsheetml/2006/main" count="2066" uniqueCount="1082">
  <si>
    <t>ТОВ у формі ВКП "Обрій"</t>
  </si>
  <si>
    <t>Україна Черкаська обл. м. Умань вул. Дерев'янка 6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</si>
  <si>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</si>
  <si>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</si>
  <si>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</si>
  <si>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</si>
  <si>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</si>
  <si>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</si>
  <si>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</si>
  <si>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</si>
  <si>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</si>
  <si>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</si>
  <si>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</si>
  <si>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</si>
  <si>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</si>
  <si>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</si>
  <si>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</si>
  <si>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</si>
  <si>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</si>
  <si>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</si>
  <si>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</si>
  <si>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</si>
  <si>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</si>
  <si>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</si>
  <si>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</si>
  <si>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</si>
  <si>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</si>
  <si>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</si>
  <si>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</si>
  <si>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</si>
  <si>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</si>
  <si>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</si>
  <si>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</si>
  <si>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</si>
  <si>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</si>
  <si>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</si>
  <si>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</si>
  <si>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</si>
  <si>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</si>
  <si>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</si>
  <si>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</si>
  <si>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</si>
  <si>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</si>
  <si>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</si>
  <si>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</si>
  <si>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</si>
  <si>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</si>
  <si>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</si>
  <si>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</si>
  <si>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</si>
  <si>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</si>
  <si>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</si>
  <si>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</si>
  <si>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</si>
  <si>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</si>
  <si>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</si>
  <si>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</si>
  <si>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</si>
  <si>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</si>
  <si>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</si>
  <si>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</si>
  <si>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</si>
  <si>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</si>
  <si>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</si>
  <si>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</si>
  <si>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</si>
  <si>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</si>
  <si>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</si>
  <si>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</si>
  <si>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</si>
  <si>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</si>
  <si>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</si>
  <si>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</si>
  <si>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</si>
  <si>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</si>
  <si>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</si>
  <si>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</si>
  <si>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</si>
  <si>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</si>
  <si>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</si>
  <si>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</si>
  <si>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</si>
  <si>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</si>
  <si>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</si>
  <si>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</si>
  <si>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</si>
  <si>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</si>
  <si>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</si>
  <si>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</si>
  <si>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</si>
  <si>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</si>
  <si>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</si>
  <si>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</si>
  <si>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</si>
  <si>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</si>
  <si>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</si>
  <si>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</si>
  <si>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</si>
  <si>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</si>
  <si>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</si>
  <si>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</si>
  <si>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</si>
  <si>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</si>
  <si>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</si>
  <si>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</si>
  <si>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</si>
  <si>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</si>
  <si>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</si>
  <si>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</si>
  <si>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</si>
  <si>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</si>
  <si>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</si>
  <si>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</si>
  <si>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</si>
  <si>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</si>
  <si>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</si>
  <si>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</si>
  <si>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</si>
  <si>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</si>
  <si>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</si>
  <si>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</si>
  <si>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</si>
  <si>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</si>
  <si>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</si>
  <si>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</si>
  <si>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</si>
  <si>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</si>
  <si>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</si>
  <si>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</si>
  <si>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</si>
  <si>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</si>
  <si>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</si>
  <si>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</si>
  <si>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</si>
  <si>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</si>
  <si>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</si>
  <si>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</si>
  <si>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</si>
  <si>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</si>
  <si>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</si>
  <si>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</si>
  <si>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</si>
  <si>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</si>
  <si>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</si>
  <si>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</si>
  <si>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</si>
  <si>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</si>
  <si>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</si>
  <si>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</si>
  <si>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</si>
  <si>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</si>
  <si>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</si>
  <si>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</si>
  <si>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</si>
  <si>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</si>
  <si>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</si>
  <si>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</si>
  <si>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</si>
  <si>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</si>
  <si>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</si>
  <si>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</si>
  <si>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</si>
  <si>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</si>
  <si>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</si>
  <si>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</si>
  <si>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</si>
  <si>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</si>
  <si>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</si>
  <si>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</si>
  <si>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</si>
  <si>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</si>
  <si>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</si>
  <si>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</si>
  <si>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</si>
  <si>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</si>
  <si>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</si>
  <si>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</si>
  <si>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</si>
  <si>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</si>
  <si>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</si>
  <si>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</si>
  <si>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</si>
  <si>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</si>
  <si>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</si>
  <si>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</si>
  <si>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</si>
  <si>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</si>
  <si>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</si>
  <si>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</si>
  <si>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</si>
  <si>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</si>
  <si>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</si>
  <si>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</si>
  <si>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</si>
  <si>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</si>
  <si>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</si>
  <si>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</si>
  <si>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</si>
  <si>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</si>
  <si>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</si>
  <si>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</si>
  <si>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</si>
  <si>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</si>
  <si>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</si>
  <si>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</si>
  <si>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</si>
  <si>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</si>
  <si>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</si>
  <si>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</si>
  <si>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</si>
  <si>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</si>
  <si>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</si>
  <si>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</si>
  <si>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</si>
  <si>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</si>
  <si>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</si>
  <si>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</si>
  <si>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</si>
  <si>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</si>
  <si>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</si>
  <si>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</si>
  <si>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</si>
  <si>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</si>
  <si>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</si>
  <si>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</si>
  <si>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</si>
  <si>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</si>
  <si>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</si>
  <si>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</si>
  <si>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</si>
  <si>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</si>
  <si>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</si>
  <si>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</si>
  <si>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</si>
  <si>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</si>
  <si>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</si>
  <si>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</si>
  <si>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</si>
  <si>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</si>
  <si>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</si>
  <si>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</si>
  <si>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</si>
  <si>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</si>
  <si>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</si>
  <si>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</si>
  <si>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</si>
  <si>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</si>
  <si>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</si>
  <si>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</si>
  <si>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</si>
  <si>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</si>
  <si>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</si>
  <si>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</si>
  <si>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</si>
  <si>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</si>
  <si>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</si>
  <si>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</si>
  <si>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</si>
  <si>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</si>
  <si>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</si>
  <si>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</si>
  <si>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</si>
  <si>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</si>
  <si>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</si>
  <si>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</si>
  <si>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</si>
  <si>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</si>
  <si>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</si>
  <si>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</si>
  <si>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</si>
  <si>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</si>
  <si>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</si>
  <si>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</si>
  <si>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</si>
  <si>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</si>
  <si>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</si>
  <si>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</si>
  <si>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</si>
  <si>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</si>
  <si>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</si>
  <si>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</si>
  <si>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</si>
  <si>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</si>
  <si>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</si>
  <si>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</si>
  <si>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</si>
  <si>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</si>
  <si>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</si>
  <si>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</si>
  <si>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</si>
  <si>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</si>
  <si>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</si>
  <si>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</si>
  <si>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</si>
  <si>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</si>
  <si>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</si>
  <si>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</si>
  <si>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</si>
  <si>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</si>
  <si>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</si>
  <si>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</si>
  <si>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</si>
  <si>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</si>
  <si>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</si>
  <si>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</si>
  <si>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</si>
  <si>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</si>
  <si>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</si>
  <si>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</si>
  <si>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</si>
  <si>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</si>
  <si>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</si>
  <si>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</si>
  <si>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</si>
  <si>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</si>
  <si>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</si>
  <si>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</si>
  <si>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</si>
  <si>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</si>
  <si>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</si>
  <si>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</si>
  <si>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</si>
  <si>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</si>
  <si>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</si>
  <si>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</si>
  <si>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</si>
  <si>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</si>
  <si>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</si>
  <si>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</si>
  <si>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</si>
  <si>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</si>
  <si>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</si>
  <si>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</si>
  <si>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</si>
  <si>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</si>
  <si>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</si>
  <si>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</si>
  <si>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</si>
  <si>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</si>
  <si>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</si>
  <si>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</si>
  <si>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</si>
  <si>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</si>
  <si>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</si>
  <si>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</si>
  <si>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</si>
  <si>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</si>
  <si>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01.05.2024</t>
  </si>
  <si>
    <t>70,32</t>
  </si>
  <si>
    <t>73,32</t>
  </si>
  <si>
    <t>76,08</t>
  </si>
  <si>
    <t>83,40</t>
  </si>
  <si>
    <t>86,64</t>
  </si>
  <si>
    <t>90,60</t>
  </si>
  <si>
    <t>98,52</t>
  </si>
  <si>
    <t>107,76</t>
  </si>
  <si>
    <t>123,84</t>
  </si>
  <si>
    <t>136,32</t>
  </si>
  <si>
    <t>154,80</t>
  </si>
  <si>
    <t>96,12</t>
  </si>
  <si>
    <t>100,32</t>
  </si>
  <si>
    <t>106,80</t>
  </si>
  <si>
    <t>111,96</t>
  </si>
  <si>
    <t>120,00</t>
  </si>
  <si>
    <t>123,60</t>
  </si>
  <si>
    <t>134,88</t>
  </si>
  <si>
    <t>144,24</t>
  </si>
  <si>
    <t>159,00</t>
  </si>
  <si>
    <t>173,16</t>
  </si>
  <si>
    <t>214,44</t>
  </si>
  <si>
    <t>121,56</t>
  </si>
  <si>
    <t>138,96</t>
  </si>
  <si>
    <t>169,68</t>
  </si>
  <si>
    <t>187,08</t>
  </si>
  <si>
    <t>216,36</t>
  </si>
  <si>
    <t>252,00</t>
  </si>
  <si>
    <t>295,92</t>
  </si>
  <si>
    <t>369,00</t>
  </si>
  <si>
    <t>85,68</t>
  </si>
  <si>
    <t>211,80</t>
  </si>
  <si>
    <t>27,12</t>
  </si>
  <si>
    <t>26,52</t>
  </si>
  <si>
    <t>37,80</t>
  </si>
  <si>
    <t>42,96</t>
  </si>
  <si>
    <t>52,80</t>
  </si>
  <si>
    <t>58,80</t>
  </si>
  <si>
    <t>87,48</t>
  </si>
  <si>
    <t>67,32</t>
  </si>
  <si>
    <t>73,56</t>
  </si>
  <si>
    <t>96,60</t>
  </si>
  <si>
    <t>120,72</t>
  </si>
  <si>
    <t>150,72</t>
  </si>
  <si>
    <t>216,96</t>
  </si>
  <si>
    <t>246,60</t>
  </si>
  <si>
    <t>27,12</t>
  </si>
  <si>
    <t>26,52</t>
  </si>
  <si>
    <t>37,80</t>
  </si>
  <si>
    <t>42,96</t>
  </si>
  <si>
    <t>52,80</t>
  </si>
  <si>
    <t>58,80</t>
  </si>
  <si>
    <t>87,48</t>
  </si>
  <si>
    <t>28,44</t>
  </si>
  <si>
    <t>27,12</t>
  </si>
  <si>
    <t>44,40</t>
  </si>
  <si>
    <t>60,12</t>
  </si>
  <si>
    <t>75,24</t>
  </si>
  <si>
    <t>99,72</t>
  </si>
  <si>
    <t>124,44</t>
  </si>
  <si>
    <t>153,60</t>
  </si>
  <si>
    <t>28,44</t>
  </si>
  <si>
    <t>27,12</t>
  </si>
  <si>
    <t>44,40</t>
  </si>
  <si>
    <t>60,12</t>
  </si>
  <si>
    <t>203,04</t>
  </si>
  <si>
    <t>279,48</t>
  </si>
  <si>
    <t>325,32</t>
  </si>
  <si>
    <t>385,44</t>
  </si>
  <si>
    <t>452,88</t>
  </si>
  <si>
    <t>515,52</t>
  </si>
  <si>
    <t>35,04</t>
  </si>
  <si>
    <t>50,28</t>
  </si>
  <si>
    <t>64,68</t>
  </si>
  <si>
    <t>76,44</t>
  </si>
  <si>
    <t>98,40</t>
  </si>
  <si>
    <t>122,52</t>
  </si>
  <si>
    <t>152,88</t>
  </si>
  <si>
    <t>35,04</t>
  </si>
  <si>
    <t>50,28</t>
  </si>
  <si>
    <t>64,68</t>
  </si>
  <si>
    <t>6,48</t>
  </si>
  <si>
    <t>9,96</t>
  </si>
  <si>
    <t>13,20</t>
  </si>
  <si>
    <t>17,40</t>
  </si>
  <si>
    <t>29,76</t>
  </si>
  <si>
    <t>28,08</t>
  </si>
  <si>
    <t>53,16</t>
  </si>
  <si>
    <t>6,96</t>
  </si>
  <si>
    <t>12,96</t>
  </si>
  <si>
    <t>16,20</t>
  </si>
  <si>
    <t>19,44</t>
  </si>
  <si>
    <t>24,84</t>
  </si>
  <si>
    <t>37,56</t>
  </si>
  <si>
    <t>45,36</t>
  </si>
  <si>
    <t>78,24</t>
  </si>
  <si>
    <t>99,72</t>
  </si>
  <si>
    <t>92,64</t>
  </si>
  <si>
    <t>110,76</t>
  </si>
  <si>
    <t>128,40</t>
  </si>
  <si>
    <t>136,92</t>
  </si>
  <si>
    <t>170,40</t>
  </si>
  <si>
    <t>184,56</t>
  </si>
  <si>
    <t>224,04</t>
  </si>
  <si>
    <t>264,84</t>
  </si>
  <si>
    <t>289,20</t>
  </si>
  <si>
    <t>258,48</t>
  </si>
  <si>
    <t>306,72</t>
  </si>
  <si>
    <t>346,20</t>
  </si>
  <si>
    <t>385,44</t>
  </si>
  <si>
    <t>426,36</t>
  </si>
  <si>
    <t>471,36</t>
  </si>
  <si>
    <t>348,84</t>
  </si>
  <si>
    <t>428,64</t>
  </si>
  <si>
    <t>498,60</t>
  </si>
  <si>
    <t>563,52</t>
  </si>
  <si>
    <t>626,04</t>
  </si>
  <si>
    <t>713,40</t>
  </si>
  <si>
    <t>569,16</t>
  </si>
  <si>
    <t>644,88</t>
  </si>
  <si>
    <t>728,52</t>
  </si>
  <si>
    <t>833,16</t>
  </si>
  <si>
    <t>867,72</t>
  </si>
  <si>
    <t>943,92</t>
  </si>
  <si>
    <t>252,84</t>
  </si>
  <si>
    <t>296,88</t>
  </si>
  <si>
    <t>339,60</t>
  </si>
  <si>
    <t>390,00</t>
  </si>
  <si>
    <t>486,12</t>
  </si>
  <si>
    <t>541,80</t>
  </si>
  <si>
    <t>713,16</t>
  </si>
  <si>
    <t>781,56</t>
  </si>
  <si>
    <t>885,24</t>
  </si>
  <si>
    <t>572,64</t>
  </si>
  <si>
    <t>678,84</t>
  </si>
  <si>
    <t>847,68</t>
  </si>
  <si>
    <t>1036,20</t>
  </si>
  <si>
    <t>1181,76</t>
  </si>
  <si>
    <t>856,20</t>
  </si>
  <si>
    <t>1005,60</t>
  </si>
  <si>
    <t>1149,12</t>
  </si>
  <si>
    <t>1296,96</t>
  </si>
  <si>
    <t>1463,16</t>
  </si>
  <si>
    <t>1635,72</t>
  </si>
  <si>
    <t>1357,80</t>
  </si>
  <si>
    <t>1610,88</t>
  </si>
  <si>
    <t>1771,20</t>
  </si>
  <si>
    <t>2088,36</t>
  </si>
  <si>
    <t>2237,76</t>
  </si>
  <si>
    <t>2436,60</t>
  </si>
  <si>
    <t>54,00</t>
  </si>
  <si>
    <t>27,84</t>
  </si>
  <si>
    <t>146,76</t>
  </si>
  <si>
    <t>138,60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</si>
  <si>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</si>
  <si>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</si>
  <si>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</si>
  <si>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</si>
  <si>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</si>
  <si>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</si>
  <si>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</si>
  <si>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</si>
  <si>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</si>
  <si>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</si>
  <si>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</si>
  <si>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</si>
  <si>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</si>
  <si>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</si>
  <si>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</si>
  <si>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</si>
  <si>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69,48</t>
  </si>
  <si>
    <t>128,40</t>
  </si>
  <si>
    <t>128,40</t>
  </si>
  <si>
    <t>128,40</t>
  </si>
  <si>
    <t>ЛІМ-10х260</t>
  </si>
  <si>
    <t>(без шурупа)</t>
  </si>
  <si>
    <t>(без ключа)</t>
  </si>
  <si>
    <t>13,20</t>
  </si>
  <si>
    <t>186,24</t>
  </si>
  <si>
    <t>199,32</t>
  </si>
  <si>
    <t>225,96</t>
  </si>
  <si>
    <t>257,64</t>
  </si>
  <si>
    <t>294,48</t>
  </si>
  <si>
    <t>319,20</t>
  </si>
  <si>
    <t>351,72</t>
  </si>
  <si>
    <t>394,08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</si>
  <si>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</si>
  <si>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</si>
  <si>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</si>
  <si>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</si>
  <si>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</si>
  <si>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</si>
  <si>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</si>
  <si>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</si>
  <si>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</si>
  <si>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</si>
  <si>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</si>
  <si>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8х140</t>
  </si>
  <si>
    <t>10х300</t>
  </si>
  <si>
    <t>6х120</t>
  </si>
  <si>
    <t>128,40</t>
  </si>
  <si>
    <t>69,48</t>
  </si>
  <si>
    <t>128,40</t>
  </si>
  <si>
    <t>128,40</t>
  </si>
  <si>
    <t>128,40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</si>
  <si>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</si>
  <si>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</si>
  <si>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</si>
  <si>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</si>
  <si>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</si>
  <si>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</si>
  <si>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</si>
  <si>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</si>
  <si>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</si>
  <si>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</si>
  <si>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</si>
  <si>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</si>
  <si>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</si>
  <si>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</si>
  <si>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</si>
  <si>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</si>
  <si>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</si>
  <si>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</si>
  <si>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</si>
  <si>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</si>
  <si>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</si>
  <si>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</si>
  <si>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</si>
  <si>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</si>
  <si>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</si>
  <si>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</si>
  <si>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</si>
  <si>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</si>
  <si>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</si>
  <si>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</si>
  <si>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</si>
  <si>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</si>
  <si>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</si>
  <si>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</si>
  <si>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</si>
  <si>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</si>
  <si>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</si>
  <si>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</si>
  <si>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</si>
  <si>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</si>
  <si>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</si>
  <si>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</si>
  <si>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</si>
  <si>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</si>
  <si>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</si>
  <si>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</si>
  <si>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</si>
  <si>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</si>
  <si>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</si>
  <si>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</si>
  <si>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</si>
  <si>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</si>
  <si>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</si>
  <si>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</si>
  <si>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</si>
  <si>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</si>
  <si>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</si>
  <si>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</si>
  <si>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</si>
  <si>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</si>
  <si>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</si>
  <si>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</si>
  <si>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</si>
  <si>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</si>
  <si>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</si>
  <si>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</si>
  <si>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</si>
  <si>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</si>
  <si>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</si>
  <si>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</si>
  <si>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</si>
  <si>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</si>
  <si>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</si>
  <si>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</si>
  <si>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</si>
  <si>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</si>
  <si>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</si>
  <si>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</si>
  <si>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</si>
  <si>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</si>
  <si>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</si>
  <si>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</si>
  <si>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</si>
  <si>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</si>
  <si>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</si>
  <si>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</si>
  <si>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</si>
  <si>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</si>
  <si>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</si>
  <si>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</si>
  <si>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</si>
  <si>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</si>
  <si>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</si>
  <si>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</si>
  <si>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</si>
  <si>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</si>
  <si>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</si>
  <si>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</si>
  <si>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</si>
  <si>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</si>
  <si>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</si>
  <si>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</si>
  <si>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</si>
  <si>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</si>
  <si>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</si>
  <si>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</si>
  <si>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</si>
  <si>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</si>
  <si>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</si>
  <si>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</si>
  <si>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</si>
  <si>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</si>
  <si>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</si>
  <si>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</si>
  <si>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</si>
  <si>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</si>
  <si>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</si>
  <si>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</si>
  <si>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</si>
  <si>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</si>
  <si>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</si>
  <si>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</si>
  <si>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</si>
  <si>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</si>
  <si>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</si>
  <si>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</si>
  <si>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</si>
  <si>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</si>
  <si>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</si>
  <si>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</si>
  <si>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</si>
  <si>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</si>
  <si>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</si>
  <si>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</si>
  <si>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</si>
  <si>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</si>
  <si>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</si>
  <si>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</si>
  <si>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</si>
  <si>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</si>
  <si>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</si>
  <si>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</si>
  <si>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</si>
  <si>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</si>
  <si>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</si>
  <si>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</si>
  <si>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</si>
  <si>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</si>
  <si>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</si>
  <si>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</si>
  <si>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</si>
  <si>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</si>
  <si>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</si>
  <si>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</si>
  <si>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</si>
  <si>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</si>
  <si>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</si>
  <si>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</si>
  <si>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</si>
  <si>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</si>
  <si>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</si>
  <si>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</si>
  <si>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</si>
  <si>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</si>
  <si>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</si>
  <si>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</si>
  <si>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</si>
  <si>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</si>
  <si>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</si>
  <si>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</si>
  <si>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</si>
  <si>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</si>
  <si>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</si>
  <si>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</si>
  <si>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</si>
  <si>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</si>
  <si>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</si>
  <si>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</si>
  <si>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</si>
  <si>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</si>
  <si>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</si>
  <si>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</si>
  <si>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</si>
  <si>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</si>
  <si>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</si>
  <si>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</si>
  <si>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</si>
  <si>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</si>
  <si>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</si>
  <si>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</si>
  <si>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</si>
  <si>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</si>
  <si>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</si>
  <si>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</si>
  <si>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</si>
  <si>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</si>
  <si>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</si>
  <si>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</si>
  <si>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</si>
  <si>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</si>
  <si>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</si>
  <si>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</si>
  <si>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</si>
  <si>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</si>
  <si>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</si>
  <si>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</si>
  <si>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</si>
  <si>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</si>
  <si>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</si>
  <si>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</si>
  <si>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</si>
  <si>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13,20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</si>
  <si>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</si>
  <si>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</si>
  <si>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</si>
  <si>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</si>
  <si>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</si>
  <si>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</si>
  <si>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</si>
  <si>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</si>
  <si>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</si>
  <si>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</si>
  <si>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6,72</t>
  </si>
  <si>
    <t>8,64</t>
  </si>
  <si>
    <t>8,64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</si>
  <si>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</si>
  <si>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</si>
  <si>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</si>
  <si>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</si>
  <si>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</si>
  <si>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</si>
  <si>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</si>
  <si>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</si>
  <si>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</si>
  <si>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</si>
  <si>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</si>
  <si>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</si>
  <si>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</si>
  <si>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</si>
  <si>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</si>
  <si>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</si>
  <si>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</si>
  <si>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</si>
  <si>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</si>
  <si>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</si>
  <si>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</si>
  <si>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</si>
  <si>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</si>
  <si>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</si>
  <si>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</si>
  <si>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</si>
  <si>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</si>
  <si>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</si>
  <si>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</si>
  <si>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</si>
  <si>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</si>
  <si>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</si>
  <si>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</si>
  <si>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</si>
  <si>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</si>
  <si>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</si>
  <si>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</si>
  <si>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</si>
  <si>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</si>
  <si>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</si>
  <si>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</si>
  <si>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</si>
  <si>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</si>
  <si>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</si>
  <si>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</si>
  <si>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</si>
  <si>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</si>
  <si>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</si>
  <si>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</si>
  <si>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</si>
  <si>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</si>
  <si>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</si>
  <si>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</si>
  <si>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</si>
  <si>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</si>
  <si>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</si>
  <si>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</si>
  <si>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</si>
  <si>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</si>
  <si>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</si>
  <si>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</si>
  <si>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</si>
  <si>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</si>
  <si>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</si>
  <si>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</si>
  <si>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</si>
  <si>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</si>
  <si>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</si>
  <si>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</si>
  <si>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</si>
  <si>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</si>
  <si>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</si>
  <si>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</si>
  <si>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</si>
  <si>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</si>
  <si>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</si>
  <si>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</si>
  <si>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</si>
  <si>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</si>
  <si>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</si>
  <si>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</si>
  <si>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</si>
  <si>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</si>
  <si>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</si>
  <si>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</si>
  <si>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</si>
  <si>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</si>
  <si>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</si>
  <si>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</si>
  <si>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</si>
  <si>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</si>
  <si>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</si>
  <si>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</si>
  <si>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</si>
  <si>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</si>
  <si>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</si>
  <si>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</si>
  <si>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</si>
  <si>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</si>
  <si>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</si>
  <si>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</si>
  <si>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</si>
  <si>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</si>
  <si>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</si>
  <si>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</si>
  <si>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</si>
  <si>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</si>
  <si>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</si>
  <si>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</si>
  <si>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</si>
  <si>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</si>
  <si>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</si>
  <si>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</si>
  <si>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</si>
  <si>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</si>
  <si>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</si>
  <si>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</si>
  <si>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</si>
  <si>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</si>
  <si>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</si>
  <si>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</si>
  <si>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</si>
  <si>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</si>
  <si>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</si>
  <si>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</si>
  <si>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</si>
  <si>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</si>
  <si>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</si>
  <si>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</si>
  <si>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</si>
  <si>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</si>
  <si>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</si>
  <si>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</si>
  <si>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</si>
  <si>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</si>
  <si>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</si>
  <si>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</si>
  <si>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</si>
  <si>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</si>
  <si>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</si>
  <si>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</si>
  <si>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</si>
  <si>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</si>
  <si>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</si>
  <si>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</si>
  <si>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</si>
  <si>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</si>
  <si>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</si>
  <si>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</si>
  <si>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</si>
  <si>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</si>
  <si>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</si>
  <si>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</si>
  <si>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</si>
  <si>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</si>
  <si>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</si>
  <si>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</si>
  <si>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</si>
  <si>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</si>
  <si>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`000004687</t>
  </si>
  <si>
    <t>`000005559</t>
  </si>
  <si>
    <t>`000004689</t>
  </si>
  <si>
    <t>`000004691</t>
  </si>
  <si>
    <t>`000004692</t>
  </si>
  <si>
    <t>`000004693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</si>
  <si>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</si>
  <si>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</si>
  <si>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</si>
  <si>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</si>
  <si>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</si>
  <si>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</si>
  <si>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</si>
  <si>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</si>
  <si>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</si>
  <si>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`000004616</t>
  </si>
  <si>
    <t>`000004618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</si>
  <si>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</si>
  <si>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</si>
  <si>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</si>
  <si>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</si>
  <si>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</si>
  <si>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</si>
  <si>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</si>
  <si>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</si>
  <si>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</si>
  <si>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</si>
  <si>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</si>
  <si>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</si>
  <si>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</si>
  <si>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</si>
  <si>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</si>
  <si>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</si>
  <si>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</si>
  <si>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</si>
  <si>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11,16</t>
  </si>
  <si>
    <t>`000007179</t>
  </si>
  <si>
    <t>128,40</t>
  </si>
  <si>
    <t>128,40</t>
  </si>
  <si>
    <t>`000007233</t>
  </si>
  <si>
    <t>`000007232</t>
  </si>
  <si>
    <t>146,76</t>
  </si>
  <si>
    <t>`000004681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</si>
  <si>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</si>
  <si>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</si>
  <si>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</si>
  <si>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5,16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</si>
  <si>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</si>
  <si>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</si>
  <si>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</si>
  <si>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</si>
  <si>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</si>
  <si>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</si>
  <si>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</si>
  <si>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</si>
  <si>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</si>
  <si>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</si>
  <si>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289,32</t>
  </si>
  <si>
    <t>315,36</t>
  </si>
  <si>
    <t>354,36</t>
  </si>
  <si>
    <t>376,20</t>
  </si>
  <si>
    <t>415,56</t>
  </si>
  <si>
    <t>446,28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</si>
  <si>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</si>
  <si>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</si>
  <si>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</si>
  <si>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</si>
  <si>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</si>
  <si>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</si>
  <si>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</si>
  <si>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</si>
  <si>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</si>
  <si>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289,32</t>
  </si>
  <si>
    <t>315,36</t>
  </si>
  <si>
    <t>354,36</t>
  </si>
  <si>
    <t>376,20</t>
  </si>
  <si>
    <t>415,56</t>
  </si>
  <si>
    <t>446,28</t>
  </si>
  <si>
    <t>566,28</t>
  </si>
  <si>
    <t>668,40</t>
  </si>
  <si>
    <t>`000007810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</si>
  <si>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</si>
  <si>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</si>
  <si>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</si>
  <si>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</si>
  <si>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</si>
  <si>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</si>
  <si>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</si>
  <si>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</si>
  <si>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</si>
  <si>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</si>
  <si>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</si>
  <si>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170,40</t>
  </si>
  <si>
    <t>184,56</t>
  </si>
  <si>
    <t>136,92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</si>
  <si>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</si>
  <si>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</si>
  <si>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</si>
  <si>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</si>
  <si>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</si>
  <si>
    <t>935,40</t>
  </si>
  <si>
    <t>`000007827</t>
  </si>
  <si>
    <t>Дюбель в зборі  з цвях-шурупом для швидкого монтажу без вусів (білий)</t>
  </si>
  <si>
    <t>128,40</t>
  </si>
  <si>
    <t>КПР-8х140</t>
  </si>
  <si>
    <t>134,16</t>
  </si>
  <si>
    <t>400,32</t>
  </si>
  <si>
    <t>`000007836</t>
  </si>
  <si>
    <t>КПК-8х140</t>
  </si>
  <si>
    <t>6,0х140</t>
  </si>
  <si>
    <t>`000007830</t>
  </si>
  <si>
    <t>`000004654</t>
  </si>
  <si>
    <t>128,40</t>
  </si>
  <si>
    <t>`000004611</t>
  </si>
  <si>
    <t>`000004629</t>
  </si>
  <si>
    <t>`000004614</t>
  </si>
  <si>
    <t>128,40</t>
  </si>
  <si>
    <t>`000007857</t>
  </si>
  <si>
    <t>599,88</t>
  </si>
  <si>
    <t>тел. (04744) 4-19-50</t>
  </si>
  <si>
    <t>тел/факс (04744)-4-19-50</t>
  </si>
  <si>
    <t>КПКТ-10х80</t>
  </si>
  <si>
    <t>КПКТ-10х100</t>
  </si>
  <si>
    <t>КПКТ-10х115</t>
  </si>
  <si>
    <t>405,00</t>
  </si>
  <si>
    <t>503,22</t>
  </si>
  <si>
    <t>573,90</t>
  </si>
  <si>
    <t xml:space="preserve">Дюбель нейлон з комірцем та шурупом шг.гол. пресшайба </t>
  </si>
  <si>
    <t>`000007868</t>
  </si>
  <si>
    <t>`000007869</t>
  </si>
  <si>
    <t>`000007870</t>
  </si>
  <si>
    <t>`00000</t>
  </si>
  <si>
    <t>7,0х85</t>
  </si>
  <si>
    <t>7,0х105</t>
  </si>
  <si>
    <t>КПР-10х200</t>
  </si>
  <si>
    <t>7,0х200</t>
  </si>
  <si>
    <t>312,00</t>
  </si>
  <si>
    <t>`000007246</t>
  </si>
  <si>
    <t>ДРН – С</t>
  </si>
  <si>
    <t>ДРН – С (н.ф)</t>
  </si>
  <si>
    <t>Втулка “ДРИВA” для гіпсокартону зі свердлом</t>
  </si>
  <si>
    <t>17,64</t>
  </si>
  <si>
    <t>16,56</t>
  </si>
  <si>
    <t>`000007875</t>
  </si>
  <si>
    <t>`000007877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</si>
</sst>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6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29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4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vertical="center"/>
    </xf>
    <xf numFmtId="2" fontId="39" fillId="0" borderId="35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29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9" borderId="0" xfId="0" applyFont="1" applyFill="1" applyBorder="1"/>
    <xf numFmtId="0" fontId="44" fillId="9" borderId="0" xfId="0" applyFont="1" applyFill="1" applyBorder="1" applyAlignment="1">
      <alignment horizontal="center"/>
    </xf>
    <xf numFmtId="0" fontId="48" fillId="9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39" xfId="0" applyNumberFormat="1" applyFont="1" applyBorder="1" applyAlignment="1">
      <alignment wrapText="1"/>
    </xf>
    <xf numFmtId="0" fontId="50" fillId="0" borderId="40" xfId="0" applyNumberFormat="1" applyFont="1" applyBorder="1" applyAlignment="1">
      <alignment wrapText="1"/>
    </xf>
    <xf numFmtId="0" fontId="3" fillId="0" borderId="41" xfId="0" applyNumberFormat="1" applyFont="1" applyBorder="1"/>
    <xf numFmtId="1" fontId="14" fillId="0" borderId="38" xfId="0" applyNumberFormat="1" applyFont="1" applyBorder="1" applyAlignment="1">
      <alignment horizontal="center"/>
    </xf>
    <xf numFmtId="1" fontId="14" fillId="0" borderId="42" xfId="0" applyNumberFormat="1" applyFont="1" applyBorder="1" applyAlignment="1">
      <alignment horizontal="center"/>
    </xf>
    <xf numFmtId="0" fontId="50" fillId="0" borderId="43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2" fontId="51" fillId="0" borderId="45" xfId="3" applyNumberFormat="1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6" xfId="0" applyBorder="1"/>
    <xf numFmtId="0" fontId="14" fillId="0" borderId="47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14" fillId="0" borderId="4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0" fontId="0" fillId="0" borderId="43" xfId="0" applyBorder="1"/>
    <xf numFmtId="0" fontId="21" fillId="0" borderId="46" xfId="0" applyFont="1" applyBorder="1" applyAlignment="1">
      <alignment wrapText="1"/>
    </xf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14" fillId="0" borderId="51" xfId="0" applyFont="1" applyFill="1" applyBorder="1" applyAlignment="1">
      <alignment horizontal="center"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2" fillId="0" borderId="46" xfId="3" applyBorder="1"/>
    <xf numFmtId="0" fontId="2" fillId="0" borderId="47" xfId="3" applyBorder="1" applyAlignment="1"/>
    <xf numFmtId="0" fontId="2" fillId="0" borderId="48" xfId="3" applyBorder="1" applyAlignment="1"/>
    <xf numFmtId="0" fontId="2" fillId="0" borderId="43" xfId="3" applyBorder="1" applyAlignment="1"/>
    <xf numFmtId="0" fontId="0" fillId="0" borderId="46" xfId="0" applyFill="1" applyBorder="1"/>
    <xf numFmtId="0" fontId="14" fillId="0" borderId="0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2" fontId="15" fillId="8" borderId="20" xfId="0" applyNumberFormat="1" applyFont="1" applyFill="1" applyBorder="1" applyAlignment="1">
      <alignment horizontal="center"/>
    </xf>
    <xf numFmtId="1" fontId="14" fillId="8" borderId="19" xfId="0" applyNumberFormat="1" applyFont="1" applyFill="1" applyBorder="1" applyAlignment="1">
      <alignment horizontal="center" wrapText="1"/>
    </xf>
    <xf numFmtId="0" fontId="15" fillId="0" borderId="15" xfId="3" applyFont="1" applyFill="1" applyBorder="1" applyAlignment="1">
      <alignment horizontal="center"/>
    </xf>
    <xf numFmtId="2" fontId="15" fillId="0" borderId="15" xfId="3" applyNumberFormat="1" applyFont="1" applyFill="1" applyBorder="1" applyAlignment="1"/>
    <xf numFmtId="0" fontId="23" fillId="0" borderId="15" xfId="3" applyFont="1" applyFill="1" applyBorder="1" applyAlignment="1"/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0" fontId="4" fillId="0" borderId="0" xfId="1" applyNumberFormat="1" applyFont="1" applyFill="1" applyBorder="1" applyAlignment="1" applyProtection="1">
      <alignment horizontal="center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4" fillId="0" borderId="0" xfId="1" applyNumberFormat="1" applyFill="1" applyBorder="1" applyAlignment="1" applyProtection="1">
      <alignment horizontal="center"/>
    </xf>
    <xf numFmtId="0" fontId="4" fillId="0" borderId="23" xfId="1" applyNumberFormat="1" applyFont="1" applyFill="1" applyBorder="1" applyAlignment="1" applyProtection="1">
      <alignment horizont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7" xfId="1" applyNumberFormat="1" applyFill="1" applyBorder="1" applyAlignment="1" applyProtection="1">
      <alignment horizontal="center" vertical="center"/>
    </xf>
    <xf numFmtId="0" fontId="4" fillId="0" borderId="23" xfId="1" applyNumberFormat="1" applyFill="1" applyBorder="1" applyAlignment="1" applyProtection="1">
      <alignment horizontal="center" vertical="center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28" fillId="0" borderId="14" xfId="3" applyFont="1" applyBorder="1" applyAlignment="1">
      <alignment horizontal="center" wrapText="1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44" fillId="10" borderId="0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vertical="center" wrapText="1"/>
    </xf>
    <xf numFmtId="2" fontId="44" fillId="10" borderId="0" xfId="0" applyNumberFormat="1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6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0" fontId="30" fillId="0" borderId="30" xfId="6" applyNumberFormat="1" applyFont="1" applyBorder="1" applyAlignment="1">
      <alignment horizontal="center" vertical="center"/>
    </xf>
    <xf numFmtId="0" fontId="29" fillId="0" borderId="31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png"/><Relationship Id="rId4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1.png"/><Relationship Id="rId4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  <xdr:twoCellAnchor>
    <xdr:from>
      <xdr:col>6</xdr:col>
      <xdr:colOff>466531</xdr:colOff>
      <xdr:row>26</xdr:row>
      <xdr:rowOff>68036</xdr:rowOff>
    </xdr:from>
    <xdr:to>
      <xdr:col>9</xdr:col>
      <xdr:colOff>204107</xdr:colOff>
      <xdr:row>29</xdr:row>
      <xdr:rowOff>155510</xdr:rowOff>
    </xdr:to>
    <xdr:sp macro="" textlink="">
      <xdr:nvSpPr>
        <xdr:cNvPr id="17" name="TextBox 16"/>
        <xdr:cNvSpPr txBox="1"/>
      </xdr:nvSpPr>
      <xdr:spPr>
        <a:xfrm rot="20411016">
          <a:off x="8844643" y="5433138"/>
          <a:ext cx="1574541" cy="816428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uk-UA" sz="1800" b="1">
              <a:solidFill>
                <a:schemeClr val="bg1"/>
              </a:solidFill>
            </a:rPr>
            <a:t>Нова група товару</a:t>
          </a:r>
          <a:r>
            <a:rPr lang="uk-UA" sz="1800" b="1" baseline="0">
              <a:solidFill>
                <a:schemeClr val="bg1"/>
              </a:solidFill>
            </a:rPr>
            <a:t> КПРТ</a:t>
          </a:r>
          <a:endParaRPr lang="uk-UA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3751685</xdr:colOff>
      <xdr:row>21</xdr:row>
      <xdr:rowOff>48597</xdr:rowOff>
    </xdr:from>
    <xdr:to>
      <xdr:col>12</xdr:col>
      <xdr:colOff>456810</xdr:colOff>
      <xdr:row>32</xdr:row>
      <xdr:rowOff>136070</xdr:rowOff>
    </xdr:to>
    <xdr:grpSp>
      <xdr:nvGrpSpPr>
        <xdr:cNvPr id="21" name="Группа 20"/>
        <xdr:cNvGrpSpPr/>
      </xdr:nvGrpSpPr>
      <xdr:grpSpPr>
        <a:xfrm>
          <a:off x="6463394" y="4198776"/>
          <a:ext cx="6045457" cy="2779743"/>
          <a:chOff x="6463394" y="4198776"/>
          <a:chExt cx="6045457" cy="2779743"/>
        </a:xfrm>
      </xdr:grpSpPr>
      <xdr:sp macro="" textlink="">
        <xdr:nvSpPr>
          <xdr:cNvPr id="16" name="Овал 15"/>
          <xdr:cNvSpPr/>
        </xdr:nvSpPr>
        <xdr:spPr bwMode="auto">
          <a:xfrm>
            <a:off x="9418086" y="4198776"/>
            <a:ext cx="3090765" cy="1749489"/>
          </a:xfrm>
          <a:prstGeom prst="ellipse">
            <a:avLst/>
          </a:prstGeom>
          <a:solidFill>
            <a:schemeClr val="accent2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uk-UA" sz="2400">
                <a:solidFill>
                  <a:schemeClr val="bg1"/>
                </a:solidFill>
              </a:rPr>
              <a:t>Нова номенклатурна група</a:t>
            </a:r>
          </a:p>
        </xdr:txBody>
      </xdr:sp>
      <xdr:cxnSp macro="">
        <xdr:nvCxnSpPr>
          <xdr:cNvPr id="19" name="Shape 18"/>
          <xdr:cNvCxnSpPr>
            <a:stCxn id="16" idx="4"/>
          </xdr:cNvCxnSpPr>
        </xdr:nvCxnSpPr>
        <xdr:spPr bwMode="auto">
          <a:xfrm rot="5400000">
            <a:off x="8198304" y="4213354"/>
            <a:ext cx="1030255" cy="4500076"/>
          </a:xfrm>
          <a:prstGeom prst="bentConnector2">
            <a:avLst/>
          </a:prstGeom>
          <a:ln w="19050">
            <a:headEnd type="none" w="med" len="med"/>
            <a:tailEnd type="arrow"/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3771123</xdr:colOff>
      <xdr:row>9</xdr:row>
      <xdr:rowOff>19438</xdr:rowOff>
    </xdr:from>
    <xdr:to>
      <xdr:col>9</xdr:col>
      <xdr:colOff>194387</xdr:colOff>
      <xdr:row>30</xdr:row>
      <xdr:rowOff>155512</xdr:rowOff>
    </xdr:to>
    <xdr:grpSp>
      <xdr:nvGrpSpPr>
        <xdr:cNvPr id="18" name="Группа 17"/>
        <xdr:cNvGrpSpPr/>
      </xdr:nvGrpSpPr>
      <xdr:grpSpPr>
        <a:xfrm>
          <a:off x="6482832" y="2041071"/>
          <a:ext cx="3926632" cy="4451482"/>
          <a:chOff x="10414594" y="2954694"/>
          <a:chExt cx="4562982" cy="3266818"/>
        </a:xfrm>
      </xdr:grpSpPr>
      <xdr:sp macro="" textlink="">
        <xdr:nvSpPr>
          <xdr:cNvPr id="20" name="Овал 19"/>
          <xdr:cNvSpPr/>
        </xdr:nvSpPr>
        <xdr:spPr bwMode="auto">
          <a:xfrm>
            <a:off x="11886811" y="2954694"/>
            <a:ext cx="3090765" cy="1749489"/>
          </a:xfrm>
          <a:prstGeom prst="ellipse">
            <a:avLst/>
          </a:prstGeom>
          <a:solidFill>
            <a:schemeClr val="accent2"/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r>
              <a:rPr lang="uk-UA" sz="2400">
                <a:solidFill>
                  <a:schemeClr val="bg1"/>
                </a:solidFill>
              </a:rPr>
              <a:t>Нова номенклатура </a:t>
            </a:r>
          </a:p>
        </xdr:txBody>
      </xdr:sp>
      <xdr:cxnSp macro="">
        <xdr:nvCxnSpPr>
          <xdr:cNvPr id="22" name="Shape 21"/>
          <xdr:cNvCxnSpPr>
            <a:stCxn id="20" idx="4"/>
          </xdr:cNvCxnSpPr>
        </xdr:nvCxnSpPr>
        <xdr:spPr bwMode="auto">
          <a:xfrm rot="5400000">
            <a:off x="11164730" y="3954048"/>
            <a:ext cx="1517328" cy="3017599"/>
          </a:xfrm>
          <a:prstGeom prst="bentConnector2">
            <a:avLst/>
          </a:prstGeom>
          <a:ln w="19050">
            <a:headEnd type="none" w="med" len="med"/>
            <a:tailEnd type="arrow"/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24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5295900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204532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24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8793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1019175</xdr:colOff>
      <xdr:row>1</xdr:row>
      <xdr:rowOff>95250</xdr:rowOff>
    </xdr:from>
    <xdr:to>
      <xdr:col>3</xdr:col>
      <xdr:colOff>723899</xdr:colOff>
      <xdr:row>6</xdr:row>
      <xdr:rowOff>104069</xdr:rowOff>
    </xdr:to>
    <xdr:pic>
      <xdr:nvPicPr>
        <xdr:cNvPr id="10" name="Рисунок 9" descr="кпш2_c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6975" y="285750"/>
          <a:ext cx="2533649" cy="13137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3790950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  <xdr:twoCellAnchor editAs="oneCell">
    <xdr:from>
      <xdr:col>1</xdr:col>
      <xdr:colOff>476250</xdr:colOff>
      <xdr:row>26</xdr:row>
      <xdr:rowOff>246708</xdr:rowOff>
    </xdr:from>
    <xdr:to>
      <xdr:col>3</xdr:col>
      <xdr:colOff>361436</xdr:colOff>
      <xdr:row>35</xdr:row>
      <xdr:rowOff>22903</xdr:rowOff>
    </xdr:to>
    <xdr:pic>
      <xdr:nvPicPr>
        <xdr:cNvPr id="6" name="Рисунок 5" descr="дрн_сw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14550" y="6266508"/>
          <a:ext cx="2647436" cy="135640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3"/>
  <sheetViews>
    <sheetView tabSelected="1" zoomScale="98" zoomScaleNormal="98" workbookViewId="0">
      <selection activeCell="N21" sqref="N21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26" t="s">
        <v>0</v>
      </c>
      <c r="D4" s="326"/>
      <c r="E4" s="326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27" t="s">
        <v>1057</v>
      </c>
      <c r="D6" s="327"/>
      <c r="E6" s="327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29"/>
      <c r="E7" s="32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347</v>
      </c>
      <c r="D8" s="329"/>
      <c r="E8" s="32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30" t="s">
        <v>2</v>
      </c>
      <c r="D10" s="330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8" t="s">
        <v>343</v>
      </c>
      <c r="D11" s="328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8" t="s">
        <v>344</v>
      </c>
      <c r="D12" s="328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8"/>
      <c r="D13" s="328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8"/>
      <c r="D14" s="328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8"/>
      <c r="D15" s="328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33" t="s">
        <v>543</v>
      </c>
      <c r="D16" s="331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31" t="s">
        <v>1006</v>
      </c>
      <c r="D17" s="331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31" t="s">
        <v>342</v>
      </c>
      <c r="D18" s="331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31" t="s">
        <v>333</v>
      </c>
      <c r="D19" s="331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4" t="s">
        <v>334</v>
      </c>
      <c r="D20" s="334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30" t="s">
        <v>3</v>
      </c>
      <c r="D21" s="330"/>
      <c r="F21" s="328"/>
      <c r="G21" s="328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8" t="s">
        <v>4</v>
      </c>
      <c r="D22" s="328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8" t="s">
        <v>5</v>
      </c>
      <c r="D23" s="328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8" t="s">
        <v>1039</v>
      </c>
      <c r="D24" s="328"/>
      <c r="F24" s="328"/>
      <c r="G24" s="328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32" t="s">
        <v>6</v>
      </c>
      <c r="D25" s="332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30" t="s">
        <v>314</v>
      </c>
      <c r="D26" s="330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37" t="s">
        <v>7</v>
      </c>
      <c r="D27" s="337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8" t="s">
        <v>8</v>
      </c>
      <c r="D28" s="328"/>
      <c r="F28" s="151"/>
      <c r="G28" s="328"/>
      <c r="H28" s="328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8" t="s">
        <v>9</v>
      </c>
      <c r="D29" s="328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31" t="s">
        <v>1032</v>
      </c>
      <c r="D30" s="331"/>
      <c r="E30" s="328"/>
      <c r="F30" s="328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39" t="s">
        <v>10</v>
      </c>
      <c r="D31" s="33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40" t="s">
        <v>11</v>
      </c>
      <c r="D32" s="340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21" customHeight="1" thickTop="1" thickBot="1">
      <c r="C33" s="344" t="s">
        <v>1064</v>
      </c>
      <c r="D33" s="344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43" t="s">
        <v>767</v>
      </c>
      <c r="D34" s="343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41"/>
      <c r="D35" s="341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9.5" customHeight="1" thickTop="1" thickBot="1">
      <c r="C36" s="339" t="s">
        <v>12</v>
      </c>
      <c r="D36" s="33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4.25" thickTop="1" thickBot="1">
      <c r="C37" s="342"/>
      <c r="D37" s="342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 ht="13.5" thickTop="1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38" t="s">
        <v>13</v>
      </c>
      <c r="B40" s="338"/>
      <c r="C40" s="338"/>
      <c r="D40" s="338"/>
      <c r="E40" s="338"/>
      <c r="F40" s="338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36" t="s">
        <v>14</v>
      </c>
      <c r="B41" s="336"/>
      <c r="C41" s="336"/>
      <c r="D41" s="336"/>
      <c r="E41" s="336"/>
      <c r="F41" s="336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36" t="s">
        <v>15</v>
      </c>
      <c r="B42" s="336"/>
      <c r="C42" s="336"/>
      <c r="D42" s="336"/>
      <c r="E42" s="336"/>
      <c r="F42" s="336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336" t="s">
        <v>16</v>
      </c>
      <c r="B43" s="336"/>
      <c r="C43" s="336"/>
      <c r="D43" s="336"/>
      <c r="E43" s="336"/>
      <c r="F43" s="336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8"/>
      <c r="B44" s="8"/>
      <c r="C44" s="335" t="s">
        <v>1056</v>
      </c>
      <c r="D44" s="335"/>
      <c r="E44" s="8"/>
      <c r="F44" s="8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5" t="s">
        <v>17</v>
      </c>
      <c r="B45" s="335"/>
      <c r="C45" s="335"/>
      <c r="D45" s="335"/>
      <c r="E45" s="335"/>
      <c r="F45" s="335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35" t="s">
        <v>18</v>
      </c>
      <c r="B46" s="335"/>
      <c r="C46" s="335"/>
      <c r="D46" s="335"/>
      <c r="E46" s="335"/>
      <c r="F46" s="335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 s="7" customFormat="1">
      <c r="A47" s="336" t="s">
        <v>19</v>
      </c>
      <c r="B47" s="336"/>
      <c r="C47" s="336"/>
      <c r="D47" s="336"/>
      <c r="E47" s="336"/>
      <c r="F47" s="336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5"/>
      <c r="B48" s="335"/>
      <c r="C48" s="335"/>
      <c r="D48" s="335"/>
      <c r="E48" s="335"/>
      <c r="F48" s="335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35"/>
      <c r="B49" s="335"/>
      <c r="C49" s="335"/>
      <c r="D49" s="335"/>
      <c r="E49" s="335"/>
      <c r="F49" s="335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36"/>
      <c r="B50" s="336"/>
      <c r="C50" s="336"/>
      <c r="D50" s="336"/>
      <c r="E50" s="336"/>
      <c r="F50" s="336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5" t="s">
        <v>20</v>
      </c>
      <c r="B51" s="335"/>
      <c r="C51" s="335"/>
      <c r="D51" s="335"/>
      <c r="E51" s="335"/>
      <c r="F51" s="335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A52" s="335" t="s">
        <v>21</v>
      </c>
      <c r="B52" s="335"/>
      <c r="C52" s="335"/>
      <c r="D52" s="335"/>
      <c r="E52" s="335"/>
      <c r="F52" s="335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>
      <c r="G53" s="149"/>
      <c r="H53" s="149"/>
      <c r="I53" s="149"/>
      <c r="J53" s="149"/>
      <c r="K53" s="149"/>
      <c r="L53" s="149"/>
      <c r="M53" s="149"/>
      <c r="N53" s="149"/>
      <c r="O53" s="149"/>
      <c r="P53" s="150"/>
      <c r="Q53" s="150"/>
    </row>
  </sheetData>
  <sheetProtection selectLockedCells="1" selectUnlockedCells="1"/>
  <mergeCells count="49">
    <mergeCell ref="E30:F30"/>
    <mergeCell ref="A40:F40"/>
    <mergeCell ref="C36:D36"/>
    <mergeCell ref="A41:F41"/>
    <mergeCell ref="C31:D31"/>
    <mergeCell ref="C32:D32"/>
    <mergeCell ref="C35:D35"/>
    <mergeCell ref="C37:D37"/>
    <mergeCell ref="C34:D34"/>
    <mergeCell ref="C30:D30"/>
    <mergeCell ref="C33:D33"/>
    <mergeCell ref="C16:D16"/>
    <mergeCell ref="C19:D19"/>
    <mergeCell ref="C20:D20"/>
    <mergeCell ref="C21:D21"/>
    <mergeCell ref="A52:F52"/>
    <mergeCell ref="A45:F45"/>
    <mergeCell ref="A46:F46"/>
    <mergeCell ref="A47:F47"/>
    <mergeCell ref="A48:F48"/>
    <mergeCell ref="A49:F49"/>
    <mergeCell ref="A50:F50"/>
    <mergeCell ref="A51:F51"/>
    <mergeCell ref="A42:F42"/>
    <mergeCell ref="A43:F43"/>
    <mergeCell ref="C44:D44"/>
    <mergeCell ref="C27:D27"/>
    <mergeCell ref="C22:D22"/>
    <mergeCell ref="C23:D23"/>
    <mergeCell ref="C24:D24"/>
    <mergeCell ref="C25:D25"/>
    <mergeCell ref="C29:D29"/>
    <mergeCell ref="C28:D28"/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6" location="'Хп, Хс, Хк, Хвм'!R1C1" display="Гак з різьбою по дереву (з метричною різьбою)"/>
    <hyperlink ref="A51" r:id="rId1" display="obriy@ukr.net"/>
    <hyperlink ref="A52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4:D34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  <hyperlink ref="C33:D33" location="КПКТ!A1" display="Дюбель нейлон з комірцем та шурупом шг.гол. пресшайба 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51" t="s">
        <v>60</v>
      </c>
      <c r="B6" s="351"/>
      <c r="C6" s="351"/>
      <c r="D6" s="351"/>
      <c r="E6" s="351"/>
      <c r="F6" s="117"/>
    </row>
    <row r="7" spans="1:23" ht="18.75">
      <c r="A7" s="26"/>
      <c r="B7" s="53" t="s">
        <v>23</v>
      </c>
      <c r="C7" s="27" t="s">
        <v>23</v>
      </c>
      <c r="D7" s="28" t="s">
        <v>24</v>
      </c>
      <c r="E7" s="29"/>
    </row>
    <row r="8" spans="1:23" ht="18.75">
      <c r="A8" s="27" t="s">
        <v>25</v>
      </c>
      <c r="B8" s="27" t="s">
        <v>26</v>
      </c>
      <c r="C8" s="27" t="s">
        <v>26</v>
      </c>
      <c r="D8" s="28" t="s">
        <v>27</v>
      </c>
      <c r="E8" s="27" t="s">
        <v>28</v>
      </c>
    </row>
    <row r="9" spans="1:23" ht="19.5" thickBot="1">
      <c r="A9" s="167"/>
      <c r="B9" s="32" t="s">
        <v>42</v>
      </c>
      <c r="C9" s="33" t="s">
        <v>61</v>
      </c>
      <c r="D9" s="34" t="s">
        <v>31</v>
      </c>
      <c r="E9" s="35"/>
      <c r="J9" s="293"/>
    </row>
    <row r="10" spans="1:23" ht="24" customHeight="1" thickBot="1">
      <c r="A10" s="168" t="s">
        <v>62</v>
      </c>
      <c r="B10" s="118">
        <v>100</v>
      </c>
      <c r="C10" s="118">
        <v>5000</v>
      </c>
      <c r="D10" s="233" t="s">
        <v>380</v>
      </c>
      <c r="E10" s="119">
        <v>4820084732125</v>
      </c>
      <c r="J10" s="294"/>
      <c r="W10" s="266" t="s">
        <v>600</v>
      </c>
    </row>
    <row r="11" spans="1:23" ht="24" thickBot="1">
      <c r="A11" s="120" t="s">
        <v>299</v>
      </c>
      <c r="B11" s="55">
        <v>200</v>
      </c>
      <c r="C11" s="55">
        <v>5000</v>
      </c>
      <c r="D11" s="234" t="s">
        <v>381</v>
      </c>
      <c r="E11" s="119">
        <v>4820084732194</v>
      </c>
      <c r="J11" s="295"/>
      <c r="W11" s="267" t="s">
        <v>601</v>
      </c>
    </row>
    <row r="12" spans="1:23" ht="24" thickBot="1">
      <c r="A12" s="120" t="s">
        <v>63</v>
      </c>
      <c r="B12" s="55">
        <v>100</v>
      </c>
      <c r="C12" s="55">
        <v>4000</v>
      </c>
      <c r="D12" s="234" t="s">
        <v>382</v>
      </c>
      <c r="E12" s="119">
        <v>4820084732583</v>
      </c>
      <c r="J12" s="295"/>
      <c r="W12" s="267" t="s">
        <v>602</v>
      </c>
    </row>
    <row r="13" spans="1:23" ht="24" thickBot="1">
      <c r="A13" s="120" t="s">
        <v>64</v>
      </c>
      <c r="B13" s="55">
        <v>100</v>
      </c>
      <c r="C13" s="55">
        <v>3000</v>
      </c>
      <c r="D13" s="234" t="s">
        <v>383</v>
      </c>
      <c r="E13" s="119">
        <v>4820084732132</v>
      </c>
      <c r="J13" s="295"/>
      <c r="W13" s="267" t="s">
        <v>603</v>
      </c>
    </row>
    <row r="14" spans="1:23" ht="24" thickBot="1">
      <c r="A14" s="120" t="s">
        <v>65</v>
      </c>
      <c r="B14" s="55">
        <v>100</v>
      </c>
      <c r="C14" s="55">
        <v>2500</v>
      </c>
      <c r="D14" s="234" t="s">
        <v>384</v>
      </c>
      <c r="E14" s="119">
        <v>4820084732590</v>
      </c>
      <c r="J14" s="295"/>
      <c r="N14" s="140"/>
      <c r="W14" s="267" t="s">
        <v>604</v>
      </c>
    </row>
    <row r="15" spans="1:23" ht="24" thickBot="1">
      <c r="A15" s="120" t="s">
        <v>66</v>
      </c>
      <c r="B15" s="55">
        <v>100</v>
      </c>
      <c r="C15" s="55">
        <v>2000</v>
      </c>
      <c r="D15" s="234" t="s">
        <v>385</v>
      </c>
      <c r="E15" s="119">
        <v>4820084732149</v>
      </c>
      <c r="J15" s="295"/>
      <c r="W15" s="267" t="s">
        <v>605</v>
      </c>
    </row>
    <row r="16" spans="1:23" ht="24" thickBot="1">
      <c r="A16" s="120" t="s">
        <v>67</v>
      </c>
      <c r="B16" s="55">
        <v>100</v>
      </c>
      <c r="C16" s="55">
        <v>1500</v>
      </c>
      <c r="D16" s="234" t="s">
        <v>386</v>
      </c>
      <c r="E16" s="119">
        <v>4820084732705</v>
      </c>
      <c r="J16" s="295"/>
      <c r="W16" s="267" t="s">
        <v>606</v>
      </c>
    </row>
    <row r="17" spans="1:23" ht="24" thickBot="1">
      <c r="A17" s="120" t="s">
        <v>68</v>
      </c>
      <c r="B17" s="55">
        <v>100</v>
      </c>
      <c r="C17" s="55">
        <v>3000</v>
      </c>
      <c r="D17" s="234" t="s">
        <v>387</v>
      </c>
      <c r="E17" s="119">
        <v>4820084732606</v>
      </c>
      <c r="J17" s="295"/>
      <c r="W17" s="267" t="s">
        <v>607</v>
      </c>
    </row>
    <row r="18" spans="1:23" ht="24" thickBot="1">
      <c r="A18" s="120" t="s">
        <v>69</v>
      </c>
      <c r="B18" s="55">
        <v>100</v>
      </c>
      <c r="C18" s="55">
        <v>2400</v>
      </c>
      <c r="D18" s="234" t="s">
        <v>388</v>
      </c>
      <c r="E18" s="119">
        <v>4820084732156</v>
      </c>
      <c r="J18" s="295"/>
      <c r="W18" s="267" t="s">
        <v>608</v>
      </c>
    </row>
    <row r="19" spans="1:23" ht="24" thickBot="1">
      <c r="A19" s="120" t="s">
        <v>70</v>
      </c>
      <c r="B19" s="55">
        <v>50</v>
      </c>
      <c r="C19" s="55">
        <v>1500</v>
      </c>
      <c r="D19" s="234" t="s">
        <v>389</v>
      </c>
      <c r="E19" s="119">
        <v>4820084732163</v>
      </c>
      <c r="J19" s="295"/>
      <c r="W19" s="267" t="s">
        <v>609</v>
      </c>
    </row>
    <row r="20" spans="1:23" ht="24" thickBot="1">
      <c r="A20" s="120" t="s">
        <v>71</v>
      </c>
      <c r="B20" s="55">
        <v>50</v>
      </c>
      <c r="C20" s="55">
        <v>1300</v>
      </c>
      <c r="D20" s="234" t="s">
        <v>390</v>
      </c>
      <c r="E20" s="119">
        <v>4820084732170</v>
      </c>
      <c r="J20" s="295"/>
      <c r="W20" s="267" t="s">
        <v>610</v>
      </c>
    </row>
    <row r="21" spans="1:23" ht="24" thickBot="1">
      <c r="A21" s="120" t="s">
        <v>72</v>
      </c>
      <c r="B21" s="55">
        <v>50</v>
      </c>
      <c r="C21" s="55">
        <v>1000</v>
      </c>
      <c r="D21" s="234" t="s">
        <v>391</v>
      </c>
      <c r="E21" s="119">
        <v>4820084732187</v>
      </c>
      <c r="J21" s="295"/>
      <c r="W21" s="267" t="s">
        <v>611</v>
      </c>
    </row>
    <row r="22" spans="1:23" ht="24" thickBot="1">
      <c r="A22" s="120" t="s">
        <v>73</v>
      </c>
      <c r="B22" s="55">
        <v>50</v>
      </c>
      <c r="C22" s="232">
        <v>800</v>
      </c>
      <c r="D22" s="234" t="s">
        <v>392</v>
      </c>
      <c r="E22" s="119">
        <v>4820084730084</v>
      </c>
      <c r="J22" s="295"/>
      <c r="W22" s="267" t="s">
        <v>612</v>
      </c>
    </row>
    <row r="23" spans="1:23" ht="24" thickBot="1">
      <c r="A23" s="120" t="s">
        <v>74</v>
      </c>
      <c r="B23" s="55">
        <v>50</v>
      </c>
      <c r="C23" s="55">
        <v>700</v>
      </c>
      <c r="D23" s="234" t="s">
        <v>393</v>
      </c>
      <c r="E23" s="119">
        <v>4820084730091</v>
      </c>
      <c r="J23" s="296"/>
      <c r="W23" s="267" t="s">
        <v>613</v>
      </c>
    </row>
    <row r="24" spans="1:23" ht="115.5" customHeight="1">
      <c r="W24" s="255"/>
    </row>
    <row r="25" spans="1:23" ht="48.75" customHeight="1">
      <c r="A25" s="352" t="s">
        <v>75</v>
      </c>
      <c r="B25" s="352"/>
      <c r="C25" s="352"/>
      <c r="D25" s="352"/>
      <c r="E25" s="352"/>
      <c r="W25" s="255"/>
    </row>
    <row r="26" spans="1:23" ht="18.75">
      <c r="A26" s="26"/>
      <c r="B26" s="53" t="s">
        <v>23</v>
      </c>
      <c r="C26" s="27" t="s">
        <v>23</v>
      </c>
      <c r="D26" s="28" t="s">
        <v>24</v>
      </c>
      <c r="E26" s="29"/>
      <c r="W26" s="255"/>
    </row>
    <row r="27" spans="1:23" ht="18.75">
      <c r="A27" s="27" t="s">
        <v>25</v>
      </c>
      <c r="B27" s="27" t="s">
        <v>26</v>
      </c>
      <c r="C27" s="27" t="s">
        <v>26</v>
      </c>
      <c r="D27" s="28" t="s">
        <v>27</v>
      </c>
      <c r="E27" s="27" t="s">
        <v>28</v>
      </c>
      <c r="W27" s="255"/>
    </row>
    <row r="28" spans="1:23" ht="19.5" thickBot="1">
      <c r="A28" s="167"/>
      <c r="B28" s="32" t="s">
        <v>42</v>
      </c>
      <c r="C28" s="33" t="s">
        <v>61</v>
      </c>
      <c r="D28" s="34" t="s">
        <v>31</v>
      </c>
      <c r="E28" s="35"/>
      <c r="J28" s="293"/>
      <c r="W28" s="255"/>
    </row>
    <row r="29" spans="1:23" ht="24.2" customHeight="1" thickBot="1">
      <c r="A29" s="170" t="s">
        <v>76</v>
      </c>
      <c r="B29" s="118">
        <v>100</v>
      </c>
      <c r="C29" s="118">
        <v>5000</v>
      </c>
      <c r="D29" s="233" t="s">
        <v>394</v>
      </c>
      <c r="E29" s="119">
        <v>4820084732095</v>
      </c>
      <c r="J29" s="294"/>
      <c r="W29" s="266" t="s">
        <v>614</v>
      </c>
    </row>
    <row r="30" spans="1:23" ht="24" thickBot="1">
      <c r="A30" s="169" t="s">
        <v>287</v>
      </c>
      <c r="B30" s="55">
        <v>200</v>
      </c>
      <c r="C30" s="55">
        <v>5000</v>
      </c>
      <c r="D30" s="234" t="s">
        <v>395</v>
      </c>
      <c r="E30" s="119">
        <v>4820084732200</v>
      </c>
      <c r="J30" s="295"/>
      <c r="W30" s="267" t="s">
        <v>615</v>
      </c>
    </row>
    <row r="31" spans="1:23" ht="24" thickBot="1">
      <c r="A31" s="120" t="s">
        <v>77</v>
      </c>
      <c r="B31" s="55">
        <v>100</v>
      </c>
      <c r="C31" s="55">
        <v>4000</v>
      </c>
      <c r="D31" s="234" t="s">
        <v>396</v>
      </c>
      <c r="E31" s="119">
        <v>4820084732569</v>
      </c>
      <c r="J31" s="295"/>
      <c r="W31" s="267" t="s">
        <v>616</v>
      </c>
    </row>
    <row r="32" spans="1:23" ht="24" thickBot="1">
      <c r="A32" s="120" t="s">
        <v>78</v>
      </c>
      <c r="B32" s="55">
        <v>100</v>
      </c>
      <c r="C32" s="55">
        <v>3000</v>
      </c>
      <c r="D32" s="234" t="s">
        <v>397</v>
      </c>
      <c r="E32" s="119">
        <v>4820084732101</v>
      </c>
      <c r="J32" s="295"/>
      <c r="W32" s="267" t="s">
        <v>617</v>
      </c>
    </row>
    <row r="33" spans="1:23" ht="24" thickBot="1">
      <c r="A33" s="120" t="s">
        <v>79</v>
      </c>
      <c r="B33" s="55">
        <v>100</v>
      </c>
      <c r="C33" s="55">
        <v>2500</v>
      </c>
      <c r="D33" s="234" t="s">
        <v>398</v>
      </c>
      <c r="E33" s="119">
        <v>4820084732576</v>
      </c>
      <c r="J33" s="295"/>
      <c r="W33" s="267" t="s">
        <v>618</v>
      </c>
    </row>
    <row r="34" spans="1:23" ht="24" thickBot="1">
      <c r="A34" s="120" t="s">
        <v>80</v>
      </c>
      <c r="B34" s="55">
        <v>100</v>
      </c>
      <c r="C34" s="55">
        <v>2000</v>
      </c>
      <c r="D34" s="234" t="s">
        <v>399</v>
      </c>
      <c r="E34" s="119">
        <v>4820084732118</v>
      </c>
      <c r="J34" s="295"/>
      <c r="W34" s="267" t="s">
        <v>619</v>
      </c>
    </row>
    <row r="35" spans="1:23" ht="24" thickBot="1">
      <c r="A35" s="120" t="s">
        <v>81</v>
      </c>
      <c r="B35" s="55">
        <v>100</v>
      </c>
      <c r="C35" s="55">
        <v>1500</v>
      </c>
      <c r="D35" s="235" t="s">
        <v>400</v>
      </c>
      <c r="E35" s="119">
        <v>4820084732712</v>
      </c>
      <c r="J35" s="296"/>
      <c r="W35" s="256" t="s">
        <v>620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53" t="s">
        <v>82</v>
      </c>
      <c r="B7" s="353"/>
      <c r="C7" s="353"/>
      <c r="D7" s="353"/>
      <c r="E7" s="353"/>
    </row>
    <row r="8" spans="1:23" ht="37.5" customHeight="1">
      <c r="A8" s="353"/>
      <c r="B8" s="353"/>
      <c r="C8" s="353"/>
      <c r="D8" s="353"/>
      <c r="E8" s="353"/>
    </row>
    <row r="9" spans="1:23" ht="18.75">
      <c r="A9" s="26"/>
      <c r="B9" s="53" t="s">
        <v>23</v>
      </c>
      <c r="C9" s="53" t="s">
        <v>23</v>
      </c>
      <c r="D9" s="65" t="s">
        <v>24</v>
      </c>
      <c r="E9" s="29"/>
      <c r="F9" s="121"/>
    </row>
    <row r="10" spans="1:23" ht="18.75">
      <c r="A10" s="27" t="s">
        <v>25</v>
      </c>
      <c r="B10" s="27" t="s">
        <v>26</v>
      </c>
      <c r="C10" s="27" t="s">
        <v>26</v>
      </c>
      <c r="D10" s="28" t="s">
        <v>27</v>
      </c>
      <c r="E10" s="27" t="s">
        <v>28</v>
      </c>
      <c r="F10" s="121"/>
    </row>
    <row r="11" spans="1:23" ht="19.5" thickBot="1">
      <c r="A11" s="32"/>
      <c r="B11" s="33" t="s">
        <v>83</v>
      </c>
      <c r="C11" s="33" t="s">
        <v>61</v>
      </c>
      <c r="D11" s="34" t="s">
        <v>31</v>
      </c>
      <c r="E11" s="35"/>
      <c r="F11" s="121"/>
      <c r="G11" s="293"/>
    </row>
    <row r="12" spans="1:23" ht="24" thickBot="1">
      <c r="A12" s="122" t="s">
        <v>288</v>
      </c>
      <c r="B12" s="72">
        <v>100</v>
      </c>
      <c r="C12" s="72">
        <v>2000</v>
      </c>
      <c r="D12" s="172" t="s">
        <v>401</v>
      </c>
      <c r="E12" s="123">
        <v>4820084731821</v>
      </c>
      <c r="F12" s="121"/>
      <c r="G12" s="294"/>
      <c r="W12" s="252" t="s">
        <v>621</v>
      </c>
    </row>
    <row r="13" spans="1:23" ht="24" thickBot="1">
      <c r="A13" s="122" t="s">
        <v>289</v>
      </c>
      <c r="B13" s="72">
        <v>200</v>
      </c>
      <c r="C13" s="72">
        <v>4000</v>
      </c>
      <c r="D13" s="172" t="s">
        <v>402</v>
      </c>
      <c r="E13" s="123">
        <v>4820084731982</v>
      </c>
      <c r="F13" s="121"/>
      <c r="G13" s="295"/>
      <c r="W13" s="252" t="s">
        <v>622</v>
      </c>
    </row>
    <row r="14" spans="1:23" ht="24" thickBot="1">
      <c r="A14" s="122" t="s">
        <v>290</v>
      </c>
      <c r="B14" s="72">
        <v>100</v>
      </c>
      <c r="C14" s="72">
        <v>2000</v>
      </c>
      <c r="D14" s="172" t="s">
        <v>403</v>
      </c>
      <c r="E14" s="123">
        <v>4820084731838</v>
      </c>
      <c r="F14" s="121"/>
      <c r="G14" s="295"/>
      <c r="W14" s="252" t="s">
        <v>623</v>
      </c>
    </row>
    <row r="15" spans="1:23" ht="24" thickBot="1">
      <c r="A15" s="122" t="s">
        <v>291</v>
      </c>
      <c r="B15" s="72">
        <v>100</v>
      </c>
      <c r="C15" s="72">
        <v>1200</v>
      </c>
      <c r="D15" s="172" t="s">
        <v>404</v>
      </c>
      <c r="E15" s="123">
        <v>4820084731845</v>
      </c>
      <c r="F15" s="121"/>
      <c r="G15" s="295"/>
      <c r="W15" s="252" t="s">
        <v>624</v>
      </c>
    </row>
    <row r="16" spans="1:23" ht="24" thickBot="1">
      <c r="A16" s="122" t="s">
        <v>292</v>
      </c>
      <c r="B16" s="72">
        <v>100</v>
      </c>
      <c r="C16" s="72">
        <v>1200</v>
      </c>
      <c r="D16" s="172" t="s">
        <v>405</v>
      </c>
      <c r="E16" s="123">
        <v>4820084731852</v>
      </c>
      <c r="F16" s="121"/>
      <c r="G16" s="295"/>
      <c r="W16" s="252" t="s">
        <v>625</v>
      </c>
    </row>
    <row r="17" spans="1:23" ht="24" thickBot="1">
      <c r="A17" s="122" t="s">
        <v>293</v>
      </c>
      <c r="B17" s="72">
        <v>50</v>
      </c>
      <c r="C17" s="72">
        <v>600</v>
      </c>
      <c r="D17" s="172" t="s">
        <v>406</v>
      </c>
      <c r="E17" s="123">
        <v>4820084731869</v>
      </c>
      <c r="F17" s="121"/>
      <c r="G17" s="295"/>
      <c r="W17" s="252" t="s">
        <v>626</v>
      </c>
    </row>
    <row r="18" spans="1:23" ht="24" thickBot="1">
      <c r="A18" s="122" t="s">
        <v>294</v>
      </c>
      <c r="B18" s="72">
        <v>50</v>
      </c>
      <c r="C18" s="72">
        <v>600</v>
      </c>
      <c r="D18" s="172" t="s">
        <v>407</v>
      </c>
      <c r="E18" s="123">
        <v>4820084731876</v>
      </c>
      <c r="F18" s="121"/>
      <c r="G18" s="295"/>
      <c r="W18" s="252" t="s">
        <v>627</v>
      </c>
    </row>
    <row r="19" spans="1:23" ht="24" thickBot="1">
      <c r="A19" s="122" t="s">
        <v>295</v>
      </c>
      <c r="B19" s="72">
        <v>50</v>
      </c>
      <c r="C19" s="72">
        <v>600</v>
      </c>
      <c r="D19" s="172" t="s">
        <v>408</v>
      </c>
      <c r="E19" s="123">
        <v>4820084731883</v>
      </c>
      <c r="F19" s="121"/>
      <c r="G19" s="296"/>
      <c r="W19" s="252" t="s">
        <v>628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84</v>
      </c>
    </row>
    <row r="25" spans="1:23" ht="14.25">
      <c r="A25" s="124" t="s">
        <v>85</v>
      </c>
    </row>
    <row r="26" spans="1:23" ht="12.75" customHeight="1">
      <c r="A26" s="353" t="s">
        <v>86</v>
      </c>
      <c r="B26" s="353"/>
      <c r="C26" s="353"/>
      <c r="D26" s="353"/>
      <c r="E26" s="353"/>
    </row>
    <row r="27" spans="1:23" ht="38.25" customHeight="1">
      <c r="A27" s="353"/>
      <c r="B27" s="353"/>
      <c r="C27" s="353"/>
      <c r="D27" s="353"/>
      <c r="E27" s="353"/>
    </row>
    <row r="28" spans="1:23" ht="18.75">
      <c r="A28" s="26"/>
      <c r="B28" s="53" t="s">
        <v>23</v>
      </c>
      <c r="C28" s="53" t="s">
        <v>23</v>
      </c>
      <c r="D28" s="65" t="s">
        <v>24</v>
      </c>
      <c r="E28" s="29"/>
      <c r="F28" s="121"/>
    </row>
    <row r="29" spans="1:23" ht="18.75">
      <c r="A29" s="27" t="s">
        <v>25</v>
      </c>
      <c r="B29" s="27" t="s">
        <v>26</v>
      </c>
      <c r="C29" s="27" t="s">
        <v>26</v>
      </c>
      <c r="D29" s="28" t="s">
        <v>27</v>
      </c>
      <c r="E29" s="27" t="s">
        <v>28</v>
      </c>
      <c r="F29" s="121"/>
    </row>
    <row r="30" spans="1:23" ht="19.5" thickBot="1">
      <c r="A30" s="32"/>
      <c r="B30" s="33" t="s">
        <v>83</v>
      </c>
      <c r="C30" s="33" t="s">
        <v>61</v>
      </c>
      <c r="D30" s="34" t="s">
        <v>31</v>
      </c>
      <c r="E30" s="35"/>
      <c r="F30" s="121"/>
      <c r="G30" s="293"/>
    </row>
    <row r="31" spans="1:23" ht="24" thickBot="1">
      <c r="A31" s="122" t="s">
        <v>296</v>
      </c>
      <c r="B31" s="72">
        <v>100</v>
      </c>
      <c r="C31" s="72">
        <v>2000</v>
      </c>
      <c r="D31" s="172" t="s">
        <v>409</v>
      </c>
      <c r="E31" s="123">
        <v>4820084731890</v>
      </c>
      <c r="F31" s="121"/>
      <c r="G31" s="294"/>
      <c r="W31" s="252" t="s">
        <v>629</v>
      </c>
    </row>
    <row r="32" spans="1:23" ht="24" thickBot="1">
      <c r="A32" s="122" t="s">
        <v>296</v>
      </c>
      <c r="B32" s="72">
        <v>200</v>
      </c>
      <c r="C32" s="72">
        <v>4000</v>
      </c>
      <c r="D32" s="172" t="s">
        <v>410</v>
      </c>
      <c r="E32" s="123">
        <v>4820084731951</v>
      </c>
      <c r="F32" s="121"/>
      <c r="G32" s="295"/>
      <c r="W32" s="252" t="s">
        <v>630</v>
      </c>
    </row>
    <row r="33" spans="1:23" ht="24" thickBot="1">
      <c r="A33" s="122" t="s">
        <v>297</v>
      </c>
      <c r="B33" s="72">
        <v>100</v>
      </c>
      <c r="C33" s="72">
        <v>2000</v>
      </c>
      <c r="D33" s="172" t="s">
        <v>411</v>
      </c>
      <c r="E33" s="123">
        <v>4820084731906</v>
      </c>
      <c r="F33" s="121"/>
      <c r="G33" s="295"/>
      <c r="W33" s="252" t="s">
        <v>631</v>
      </c>
    </row>
    <row r="34" spans="1:23" ht="24" thickBot="1">
      <c r="A34" s="122" t="s">
        <v>298</v>
      </c>
      <c r="B34" s="72">
        <v>100</v>
      </c>
      <c r="C34" s="72">
        <v>1200</v>
      </c>
      <c r="D34" s="172" t="s">
        <v>412</v>
      </c>
      <c r="E34" s="126">
        <v>4820084731913</v>
      </c>
      <c r="F34" s="121"/>
      <c r="G34" s="296"/>
      <c r="W34" s="252" t="s">
        <v>632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topLeftCell="B1"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7"/>
    </row>
    <row r="2" spans="1:23" ht="30" customHeight="1">
      <c r="A2" s="124"/>
    </row>
    <row r="3" spans="1:23" ht="54.75" customHeight="1">
      <c r="A3" s="354" t="s">
        <v>87</v>
      </c>
      <c r="B3" s="354"/>
      <c r="C3" s="354"/>
      <c r="D3" s="354"/>
      <c r="E3" s="354"/>
    </row>
    <row r="4" spans="1:23" ht="18.75">
      <c r="A4" s="26"/>
      <c r="B4" s="53" t="s">
        <v>23</v>
      </c>
      <c r="C4" s="53" t="s">
        <v>23</v>
      </c>
      <c r="D4" s="65" t="s">
        <v>24</v>
      </c>
      <c r="E4" s="29"/>
    </row>
    <row r="5" spans="1:23" ht="18.75">
      <c r="A5" s="27" t="s">
        <v>25</v>
      </c>
      <c r="B5" s="27" t="s">
        <v>26</v>
      </c>
      <c r="C5" s="27" t="s">
        <v>26</v>
      </c>
      <c r="D5" s="28" t="s">
        <v>27</v>
      </c>
      <c r="E5" s="27" t="s">
        <v>28</v>
      </c>
    </row>
    <row r="6" spans="1:23" ht="19.5" thickBot="1">
      <c r="A6" s="32"/>
      <c r="B6" s="32" t="s">
        <v>42</v>
      </c>
      <c r="C6" s="33" t="s">
        <v>61</v>
      </c>
      <c r="D6" s="34" t="s">
        <v>31</v>
      </c>
      <c r="E6" s="35"/>
      <c r="F6" s="298"/>
    </row>
    <row r="7" spans="1:23" ht="28.5" customHeight="1" thickBot="1">
      <c r="A7" s="120" t="s">
        <v>88</v>
      </c>
      <c r="B7" s="55">
        <v>50</v>
      </c>
      <c r="C7" s="55">
        <v>600</v>
      </c>
      <c r="D7" s="234" t="s">
        <v>413</v>
      </c>
      <c r="E7" s="119">
        <v>4820084732699</v>
      </c>
      <c r="F7" s="299"/>
      <c r="G7" s="140"/>
      <c r="W7" s="267" t="s">
        <v>633</v>
      </c>
    </row>
    <row r="8" spans="1:23" ht="28.5" customHeight="1" thickBot="1">
      <c r="A8" s="120" t="s">
        <v>89</v>
      </c>
      <c r="B8" s="55">
        <v>50</v>
      </c>
      <c r="C8" s="55">
        <v>600</v>
      </c>
      <c r="D8" s="234" t="s">
        <v>414</v>
      </c>
      <c r="E8" s="119">
        <v>4820084730107</v>
      </c>
      <c r="F8" s="300"/>
      <c r="G8" s="140"/>
      <c r="W8" s="267" t="s">
        <v>634</v>
      </c>
    </row>
    <row r="9" spans="1:23" ht="28.5" customHeight="1" thickBot="1">
      <c r="A9" s="120" t="s">
        <v>90</v>
      </c>
      <c r="B9" s="55">
        <v>50</v>
      </c>
      <c r="C9" s="55">
        <v>600</v>
      </c>
      <c r="D9" s="234" t="s">
        <v>415</v>
      </c>
      <c r="E9" s="119">
        <v>4820084730114</v>
      </c>
      <c r="F9" s="300"/>
      <c r="G9" s="140"/>
      <c r="W9" s="267" t="s">
        <v>635</v>
      </c>
    </row>
    <row r="10" spans="1:23" ht="28.5" customHeight="1" thickBot="1">
      <c r="A10" s="120" t="s">
        <v>91</v>
      </c>
      <c r="B10" s="55">
        <v>50</v>
      </c>
      <c r="C10" s="55">
        <v>500</v>
      </c>
      <c r="D10" s="234" t="s">
        <v>416</v>
      </c>
      <c r="E10" s="119">
        <v>4820084730121</v>
      </c>
      <c r="F10" s="300"/>
      <c r="G10" s="140"/>
      <c r="W10" s="267" t="s">
        <v>636</v>
      </c>
    </row>
    <row r="11" spans="1:23" ht="28.5" customHeight="1" thickBot="1">
      <c r="A11" s="120" t="s">
        <v>92</v>
      </c>
      <c r="B11" s="55">
        <v>50</v>
      </c>
      <c r="C11" s="55">
        <v>500</v>
      </c>
      <c r="D11" s="235" t="s">
        <v>417</v>
      </c>
      <c r="E11" s="119">
        <v>4820084730138</v>
      </c>
      <c r="F11" s="300"/>
      <c r="G11" s="140"/>
      <c r="W11" s="256" t="s">
        <v>637</v>
      </c>
    </row>
    <row r="12" spans="1:23" ht="28.5" customHeight="1" thickBot="1">
      <c r="A12" s="120" t="s">
        <v>93</v>
      </c>
      <c r="B12" s="55">
        <v>50</v>
      </c>
      <c r="C12" s="55">
        <v>400</v>
      </c>
      <c r="D12" s="235" t="s">
        <v>418</v>
      </c>
      <c r="E12" s="119">
        <v>4820084732729</v>
      </c>
      <c r="F12" s="301"/>
      <c r="G12" s="140"/>
      <c r="W12" s="256" t="s">
        <v>638</v>
      </c>
    </row>
    <row r="13" spans="1:23" ht="28.5" customHeight="1">
      <c r="A13" s="124"/>
    </row>
    <row r="14" spans="1:23" ht="28.5" customHeight="1">
      <c r="A14" s="124" t="s">
        <v>85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topLeftCell="A13" zoomScaleNormal="100" workbookViewId="0">
      <selection activeCell="A22" sqref="A22:E22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7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53" t="s">
        <v>773</v>
      </c>
      <c r="B7" s="353"/>
      <c r="C7" s="353"/>
      <c r="D7" s="353"/>
      <c r="E7" s="353"/>
    </row>
    <row r="8" spans="1:23" ht="18.75">
      <c r="A8" s="26"/>
      <c r="B8" s="53" t="s">
        <v>23</v>
      </c>
      <c r="C8" s="53" t="s">
        <v>23</v>
      </c>
      <c r="D8" s="65" t="s">
        <v>24</v>
      </c>
      <c r="E8" s="29"/>
    </row>
    <row r="9" spans="1:23" ht="18.7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121"/>
    </row>
    <row r="10" spans="1:23" ht="19.5" thickBot="1">
      <c r="A10" s="32"/>
      <c r="B10" s="32" t="s">
        <v>83</v>
      </c>
      <c r="C10" s="33" t="s">
        <v>61</v>
      </c>
      <c r="D10" s="34" t="s">
        <v>31</v>
      </c>
      <c r="E10" s="35"/>
      <c r="F10" s="121"/>
      <c r="G10" s="293"/>
    </row>
    <row r="11" spans="1:23" ht="24" thickBot="1">
      <c r="A11" s="120" t="s">
        <v>94</v>
      </c>
      <c r="B11" s="55">
        <v>100</v>
      </c>
      <c r="C11" s="55">
        <v>4000</v>
      </c>
      <c r="D11" s="236" t="s">
        <v>419</v>
      </c>
      <c r="E11" s="119">
        <v>4820084730015</v>
      </c>
      <c r="F11" s="121"/>
      <c r="G11" s="302"/>
      <c r="W11" s="253" t="s">
        <v>639</v>
      </c>
    </row>
    <row r="12" spans="1:23" ht="24" thickBot="1">
      <c r="A12" s="120" t="s">
        <v>95</v>
      </c>
      <c r="B12" s="55">
        <v>100</v>
      </c>
      <c r="C12" s="55">
        <v>3000</v>
      </c>
      <c r="D12" s="236" t="s">
        <v>420</v>
      </c>
      <c r="E12" s="119">
        <v>4820084730022</v>
      </c>
      <c r="F12" s="121"/>
      <c r="G12" s="295"/>
      <c r="W12" s="253" t="s">
        <v>640</v>
      </c>
    </row>
    <row r="13" spans="1:23" ht="24" thickBot="1">
      <c r="A13" s="120" t="s">
        <v>96</v>
      </c>
      <c r="B13" s="55">
        <v>100</v>
      </c>
      <c r="C13" s="55">
        <v>2000</v>
      </c>
      <c r="D13" s="236" t="s">
        <v>421</v>
      </c>
      <c r="E13" s="119">
        <v>4820084730039</v>
      </c>
      <c r="F13" s="121"/>
      <c r="G13" s="295"/>
      <c r="W13" s="253" t="s">
        <v>641</v>
      </c>
    </row>
    <row r="14" spans="1:23" ht="24" thickBot="1">
      <c r="A14" s="120" t="s">
        <v>97</v>
      </c>
      <c r="B14" s="55">
        <v>100</v>
      </c>
      <c r="C14" s="55">
        <v>2000</v>
      </c>
      <c r="D14" s="236" t="s">
        <v>422</v>
      </c>
      <c r="E14" s="119">
        <v>4820084730046</v>
      </c>
      <c r="F14" s="121"/>
      <c r="G14" s="295"/>
      <c r="W14" s="253" t="s">
        <v>642</v>
      </c>
    </row>
    <row r="15" spans="1:23" ht="24" thickBot="1">
      <c r="A15" s="120" t="s">
        <v>98</v>
      </c>
      <c r="B15" s="55">
        <v>50</v>
      </c>
      <c r="C15" s="55">
        <v>1500</v>
      </c>
      <c r="D15" s="236" t="s">
        <v>423</v>
      </c>
      <c r="E15" s="119">
        <v>4820084730053</v>
      </c>
      <c r="F15" s="121"/>
      <c r="G15" s="295"/>
      <c r="W15" s="253" t="s">
        <v>643</v>
      </c>
    </row>
    <row r="16" spans="1:23" ht="24" thickBot="1">
      <c r="A16" s="120" t="s">
        <v>99</v>
      </c>
      <c r="B16" s="55">
        <v>50</v>
      </c>
      <c r="C16" s="55">
        <v>1500</v>
      </c>
      <c r="D16" s="236" t="s">
        <v>424</v>
      </c>
      <c r="E16" s="119">
        <v>4820084730060</v>
      </c>
      <c r="F16" s="121"/>
      <c r="G16" s="295"/>
      <c r="W16" s="253" t="s">
        <v>644</v>
      </c>
    </row>
    <row r="17" spans="1:23" ht="24" thickBot="1">
      <c r="A17" s="120" t="s">
        <v>100</v>
      </c>
      <c r="B17" s="55">
        <v>50</v>
      </c>
      <c r="C17" s="55">
        <v>1400</v>
      </c>
      <c r="D17" s="236" t="s">
        <v>425</v>
      </c>
      <c r="E17" s="119">
        <v>4820084730077</v>
      </c>
      <c r="F17" s="121"/>
      <c r="G17" s="296"/>
      <c r="W17" s="253" t="s">
        <v>645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53" t="s">
        <v>774</v>
      </c>
      <c r="B22" s="353"/>
      <c r="C22" s="353"/>
      <c r="D22" s="353"/>
      <c r="E22" s="353"/>
    </row>
    <row r="23" spans="1:23" ht="18.75">
      <c r="A23" s="26"/>
      <c r="B23" s="53" t="s">
        <v>23</v>
      </c>
      <c r="C23" s="53" t="s">
        <v>23</v>
      </c>
      <c r="D23" s="65" t="s">
        <v>24</v>
      </c>
      <c r="E23" s="29"/>
    </row>
    <row r="24" spans="1:23" ht="18.75">
      <c r="A24" s="27" t="s">
        <v>25</v>
      </c>
      <c r="B24" s="27" t="s">
        <v>26</v>
      </c>
      <c r="C24" s="27" t="s">
        <v>26</v>
      </c>
      <c r="D24" s="28" t="s">
        <v>27</v>
      </c>
      <c r="E24" s="27" t="s">
        <v>28</v>
      </c>
      <c r="F24" s="121"/>
    </row>
    <row r="25" spans="1:23" ht="19.5" thickBot="1">
      <c r="A25" s="32"/>
      <c r="B25" s="32" t="s">
        <v>83</v>
      </c>
      <c r="C25" s="33" t="s">
        <v>61</v>
      </c>
      <c r="D25" s="34" t="s">
        <v>31</v>
      </c>
      <c r="E25" s="35"/>
      <c r="F25" s="121"/>
      <c r="G25" s="293"/>
    </row>
    <row r="26" spans="1:23" ht="24" thickBot="1">
      <c r="A26" s="120" t="s">
        <v>101</v>
      </c>
      <c r="B26" s="55">
        <v>100</v>
      </c>
      <c r="C26" s="55">
        <v>4000</v>
      </c>
      <c r="D26" s="231" t="s">
        <v>426</v>
      </c>
      <c r="E26" s="119">
        <v>4820084730145</v>
      </c>
      <c r="F26" s="121"/>
      <c r="G26" s="294"/>
      <c r="W26" s="260" t="s">
        <v>646</v>
      </c>
    </row>
    <row r="27" spans="1:23" ht="24" thickBot="1">
      <c r="A27" s="120" t="s">
        <v>102</v>
      </c>
      <c r="B27" s="55">
        <v>100</v>
      </c>
      <c r="C27" s="55">
        <v>3000</v>
      </c>
      <c r="D27" s="231" t="s">
        <v>427</v>
      </c>
      <c r="E27" s="119">
        <v>4820084730152</v>
      </c>
      <c r="F27" s="121"/>
      <c r="G27" s="303"/>
      <c r="W27" s="260" t="s">
        <v>647</v>
      </c>
    </row>
    <row r="28" spans="1:23" ht="24" thickBot="1">
      <c r="A28" s="120" t="s">
        <v>103</v>
      </c>
      <c r="B28" s="55">
        <v>100</v>
      </c>
      <c r="C28" s="55">
        <v>2000</v>
      </c>
      <c r="D28" s="231" t="s">
        <v>428</v>
      </c>
      <c r="E28" s="119">
        <v>4820084730169</v>
      </c>
      <c r="F28" s="121"/>
      <c r="G28" s="296"/>
      <c r="W28" s="260" t="s">
        <v>648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5" t="s">
        <v>767</v>
      </c>
      <c r="B7" s="355"/>
      <c r="C7" s="355"/>
      <c r="D7" s="355"/>
      <c r="E7" s="355"/>
      <c r="F7" s="355"/>
    </row>
    <row r="8" spans="1:7" ht="37.5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7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7" ht="19.5" thickBot="1">
      <c r="A10" s="70"/>
      <c r="B10" s="129" t="s">
        <v>106</v>
      </c>
      <c r="C10" s="32" t="s">
        <v>83</v>
      </c>
      <c r="D10" s="33" t="s">
        <v>766</v>
      </c>
      <c r="E10" s="34" t="s">
        <v>31</v>
      </c>
      <c r="F10" s="35"/>
      <c r="G10" s="298"/>
    </row>
    <row r="11" spans="1:7" ht="47.25" thickBot="1">
      <c r="A11" s="130" t="s">
        <v>770</v>
      </c>
      <c r="B11" s="130">
        <v>3.5</v>
      </c>
      <c r="C11" s="133" t="s">
        <v>194</v>
      </c>
      <c r="D11" s="131">
        <v>20000</v>
      </c>
      <c r="E11" s="238" t="s">
        <v>775</v>
      </c>
      <c r="F11" s="132"/>
      <c r="G11" s="304"/>
    </row>
    <row r="12" spans="1:7" ht="24" thickBot="1">
      <c r="A12" s="130" t="s">
        <v>768</v>
      </c>
      <c r="B12" s="130">
        <v>3.5</v>
      </c>
      <c r="C12" s="130">
        <v>100</v>
      </c>
      <c r="D12" s="131">
        <v>5000</v>
      </c>
      <c r="E12" s="238" t="s">
        <v>776</v>
      </c>
      <c r="F12" s="132"/>
      <c r="G12" s="305"/>
    </row>
    <row r="13" spans="1:7" ht="47.25" thickBot="1">
      <c r="A13" s="171" t="s">
        <v>771</v>
      </c>
      <c r="B13" s="130">
        <v>3.5</v>
      </c>
      <c r="C13" s="133" t="s">
        <v>194</v>
      </c>
      <c r="D13" s="180">
        <v>12000</v>
      </c>
      <c r="E13" s="238" t="s">
        <v>777</v>
      </c>
      <c r="F13" s="181"/>
      <c r="G13" s="305"/>
    </row>
    <row r="14" spans="1:7" ht="24" thickBot="1">
      <c r="A14" s="171" t="s">
        <v>769</v>
      </c>
      <c r="B14" s="130">
        <v>3.5</v>
      </c>
      <c r="C14" s="171">
        <v>100</v>
      </c>
      <c r="D14" s="180">
        <v>4000</v>
      </c>
      <c r="E14" s="238" t="s">
        <v>972</v>
      </c>
      <c r="F14" s="181"/>
      <c r="G14" s="306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5" t="s">
        <v>315</v>
      </c>
      <c r="B7" s="355"/>
      <c r="C7" s="355"/>
      <c r="D7" s="355"/>
      <c r="E7" s="355"/>
      <c r="F7" s="355"/>
    </row>
    <row r="8" spans="1:23" ht="18.75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  <c r="G8" s="121"/>
    </row>
    <row r="9" spans="1:23" ht="18.75">
      <c r="A9" s="68" t="s">
        <v>25</v>
      </c>
      <c r="B9" s="68" t="s">
        <v>105</v>
      </c>
      <c r="C9" s="27" t="s">
        <v>26</v>
      </c>
      <c r="D9" s="27" t="s">
        <v>26</v>
      </c>
      <c r="E9" s="28" t="s">
        <v>27</v>
      </c>
      <c r="F9" s="27" t="s">
        <v>28</v>
      </c>
      <c r="G9" s="121"/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307"/>
    </row>
    <row r="11" spans="1:23" ht="24" thickBot="1">
      <c r="A11" s="130" t="s">
        <v>982</v>
      </c>
      <c r="B11" s="130">
        <v>3</v>
      </c>
      <c r="C11" s="130">
        <v>500</v>
      </c>
      <c r="D11" s="131">
        <v>20000</v>
      </c>
      <c r="E11" s="237" t="s">
        <v>983</v>
      </c>
      <c r="F11" s="132"/>
      <c r="G11" s="308"/>
    </row>
    <row r="12" spans="1:23" ht="24" thickBot="1">
      <c r="A12" s="130" t="s">
        <v>107</v>
      </c>
      <c r="B12" s="130" t="s">
        <v>108</v>
      </c>
      <c r="C12" s="130">
        <v>1000</v>
      </c>
      <c r="D12" s="131">
        <v>24000</v>
      </c>
      <c r="E12" s="237" t="s">
        <v>429</v>
      </c>
      <c r="F12" s="132">
        <v>4820084730367</v>
      </c>
      <c r="G12" s="309"/>
      <c r="W12" s="268" t="s">
        <v>649</v>
      </c>
    </row>
    <row r="13" spans="1:23" ht="24" thickBot="1">
      <c r="A13" s="130" t="s">
        <v>109</v>
      </c>
      <c r="B13" s="133" t="s">
        <v>110</v>
      </c>
      <c r="C13" s="130">
        <v>500</v>
      </c>
      <c r="D13" s="131">
        <v>12000</v>
      </c>
      <c r="E13" s="237" t="s">
        <v>430</v>
      </c>
      <c r="F13" s="132">
        <v>4820084730374</v>
      </c>
      <c r="G13" s="309"/>
      <c r="H13" s="277"/>
      <c r="W13" s="268" t="s">
        <v>650</v>
      </c>
    </row>
    <row r="14" spans="1:23" ht="24" thickBot="1">
      <c r="A14" s="171" t="s">
        <v>111</v>
      </c>
      <c r="B14" s="179" t="s">
        <v>110</v>
      </c>
      <c r="C14" s="171">
        <v>500</v>
      </c>
      <c r="D14" s="180">
        <v>10000</v>
      </c>
      <c r="E14" s="238" t="s">
        <v>431</v>
      </c>
      <c r="F14" s="181">
        <v>4820084730381</v>
      </c>
      <c r="G14" s="309"/>
      <c r="W14" s="269" t="s">
        <v>651</v>
      </c>
    </row>
    <row r="15" spans="1:23" ht="24" thickBot="1">
      <c r="A15" s="171" t="s">
        <v>112</v>
      </c>
      <c r="B15" s="179" t="s">
        <v>113</v>
      </c>
      <c r="C15" s="171">
        <v>250</v>
      </c>
      <c r="D15" s="180">
        <v>6000</v>
      </c>
      <c r="E15" s="238" t="s">
        <v>432</v>
      </c>
      <c r="F15" s="181">
        <v>4820084730398</v>
      </c>
      <c r="G15" s="309"/>
      <c r="W15" s="269" t="s">
        <v>652</v>
      </c>
    </row>
    <row r="16" spans="1:23" ht="24" thickBot="1">
      <c r="A16" s="130" t="s">
        <v>114</v>
      </c>
      <c r="B16" s="133" t="s">
        <v>113</v>
      </c>
      <c r="C16" s="130">
        <v>200</v>
      </c>
      <c r="D16" s="131">
        <v>4000</v>
      </c>
      <c r="E16" s="237" t="s">
        <v>433</v>
      </c>
      <c r="F16" s="132">
        <v>4820084730404</v>
      </c>
      <c r="G16" s="309"/>
      <c r="W16" s="268" t="s">
        <v>653</v>
      </c>
    </row>
    <row r="17" spans="1:23" ht="24" thickBot="1">
      <c r="A17" s="130" t="s">
        <v>115</v>
      </c>
      <c r="B17" s="130">
        <v>8</v>
      </c>
      <c r="C17" s="130">
        <v>200</v>
      </c>
      <c r="D17" s="131">
        <v>4000</v>
      </c>
      <c r="E17" s="237" t="s">
        <v>434</v>
      </c>
      <c r="F17" s="132">
        <v>4820084730411</v>
      </c>
      <c r="G17" s="309"/>
      <c r="W17" s="268" t="s">
        <v>654</v>
      </c>
    </row>
    <row r="18" spans="1:23" ht="24" thickBot="1">
      <c r="A18" s="130" t="s">
        <v>116</v>
      </c>
      <c r="B18" s="130">
        <v>10</v>
      </c>
      <c r="C18" s="130">
        <v>100</v>
      </c>
      <c r="D18" s="131">
        <v>2000</v>
      </c>
      <c r="E18" s="237" t="s">
        <v>435</v>
      </c>
      <c r="F18" s="132">
        <v>4820084730428</v>
      </c>
      <c r="G18" s="310"/>
      <c r="W18" s="268" t="s">
        <v>655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316</v>
      </c>
      <c r="B7" s="355"/>
      <c r="C7" s="355"/>
      <c r="D7" s="355"/>
      <c r="E7" s="355"/>
      <c r="F7" s="355"/>
    </row>
    <row r="8" spans="1:23" ht="27" customHeight="1">
      <c r="A8" s="127"/>
      <c r="B8" s="53" t="s">
        <v>104</v>
      </c>
      <c r="C8" s="53" t="s">
        <v>23</v>
      </c>
      <c r="D8" s="53" t="s">
        <v>23</v>
      </c>
      <c r="E8" s="65" t="s">
        <v>24</v>
      </c>
      <c r="F8" s="128"/>
    </row>
    <row r="9" spans="1:23" ht="18.75">
      <c r="A9" s="68" t="s">
        <v>25</v>
      </c>
      <c r="B9" s="68" t="s">
        <v>117</v>
      </c>
      <c r="C9" s="27" t="s">
        <v>26</v>
      </c>
      <c r="D9" s="27" t="s">
        <v>26</v>
      </c>
      <c r="E9" s="28" t="s">
        <v>27</v>
      </c>
      <c r="F9" s="27" t="s">
        <v>28</v>
      </c>
    </row>
    <row r="10" spans="1:23" ht="19.5" thickBot="1">
      <c r="A10" s="70"/>
      <c r="B10" s="129" t="s">
        <v>106</v>
      </c>
      <c r="C10" s="32" t="s">
        <v>83</v>
      </c>
      <c r="D10" s="33" t="s">
        <v>61</v>
      </c>
      <c r="E10" s="34" t="s">
        <v>31</v>
      </c>
      <c r="F10" s="35"/>
      <c r="G10" s="298"/>
    </row>
    <row r="11" spans="1:23" ht="24" thickBot="1">
      <c r="A11" s="171" t="s">
        <v>118</v>
      </c>
      <c r="B11" s="171" t="s">
        <v>108</v>
      </c>
      <c r="C11" s="171">
        <v>1000</v>
      </c>
      <c r="D11" s="171">
        <v>24000</v>
      </c>
      <c r="E11" s="239" t="s">
        <v>436</v>
      </c>
      <c r="F11" s="182">
        <v>4820084732026</v>
      </c>
      <c r="G11" s="311"/>
      <c r="W11" s="260" t="s">
        <v>656</v>
      </c>
    </row>
    <row r="12" spans="1:23" ht="24" thickBot="1">
      <c r="A12" s="171" t="s">
        <v>119</v>
      </c>
      <c r="B12" s="179" t="s">
        <v>110</v>
      </c>
      <c r="C12" s="171">
        <v>500</v>
      </c>
      <c r="D12" s="171">
        <v>10000</v>
      </c>
      <c r="E12" s="239" t="s">
        <v>437</v>
      </c>
      <c r="F12" s="182">
        <v>4820084732323</v>
      </c>
      <c r="G12" s="312"/>
      <c r="W12" s="260" t="s">
        <v>657</v>
      </c>
    </row>
    <row r="13" spans="1:23" ht="24" thickBot="1">
      <c r="A13" s="171" t="s">
        <v>120</v>
      </c>
      <c r="B13" s="179" t="s">
        <v>110</v>
      </c>
      <c r="C13" s="171">
        <v>400</v>
      </c>
      <c r="D13" s="171">
        <v>8800</v>
      </c>
      <c r="E13" s="239" t="s">
        <v>438</v>
      </c>
      <c r="F13" s="182">
        <v>4820084732033</v>
      </c>
      <c r="G13" s="312"/>
      <c r="W13" s="260" t="s">
        <v>658</v>
      </c>
    </row>
    <row r="14" spans="1:23" ht="24" thickBot="1">
      <c r="A14" s="171" t="s">
        <v>121</v>
      </c>
      <c r="B14" s="179" t="s">
        <v>113</v>
      </c>
      <c r="C14" s="171">
        <v>200</v>
      </c>
      <c r="D14" s="171">
        <v>5600</v>
      </c>
      <c r="E14" s="239" t="s">
        <v>439</v>
      </c>
      <c r="F14" s="182">
        <v>4820084732040</v>
      </c>
      <c r="G14" s="312"/>
      <c r="W14" s="260" t="s">
        <v>659</v>
      </c>
    </row>
    <row r="15" spans="1:23" ht="24" thickBot="1">
      <c r="A15" s="171" t="s">
        <v>122</v>
      </c>
      <c r="B15" s="179" t="s">
        <v>113</v>
      </c>
      <c r="C15" s="171">
        <v>200</v>
      </c>
      <c r="D15" s="171">
        <v>4800</v>
      </c>
      <c r="E15" s="239" t="s">
        <v>440</v>
      </c>
      <c r="F15" s="182">
        <v>4820084732057</v>
      </c>
      <c r="G15" s="312"/>
      <c r="W15" s="260" t="s">
        <v>660</v>
      </c>
    </row>
    <row r="16" spans="1:23" ht="24" thickBot="1">
      <c r="A16" s="171" t="s">
        <v>123</v>
      </c>
      <c r="B16" s="171">
        <v>8</v>
      </c>
      <c r="C16" s="171">
        <v>100</v>
      </c>
      <c r="D16" s="171">
        <v>2800</v>
      </c>
      <c r="E16" s="239" t="s">
        <v>441</v>
      </c>
      <c r="F16" s="182">
        <v>4820084732446</v>
      </c>
      <c r="G16" s="312"/>
      <c r="W16" s="260" t="s">
        <v>661</v>
      </c>
    </row>
    <row r="17" spans="1:23" ht="24" thickBot="1">
      <c r="A17" s="130" t="s">
        <v>124</v>
      </c>
      <c r="B17" s="130">
        <v>8</v>
      </c>
      <c r="C17" s="130">
        <v>100</v>
      </c>
      <c r="D17" s="130">
        <v>2400</v>
      </c>
      <c r="E17" s="240" t="s">
        <v>442</v>
      </c>
      <c r="F17" s="166">
        <v>4820084732064</v>
      </c>
      <c r="G17" s="312"/>
      <c r="W17" s="253" t="s">
        <v>662</v>
      </c>
    </row>
    <row r="18" spans="1:23" ht="24" thickBot="1">
      <c r="A18" s="130" t="s">
        <v>125</v>
      </c>
      <c r="B18" s="130">
        <v>10</v>
      </c>
      <c r="C18" s="130">
        <v>50</v>
      </c>
      <c r="D18" s="130">
        <v>1200</v>
      </c>
      <c r="E18" s="240" t="s">
        <v>443</v>
      </c>
      <c r="F18" s="166">
        <v>4820084732071</v>
      </c>
      <c r="G18" s="312"/>
      <c r="W18" s="253" t="s">
        <v>663</v>
      </c>
    </row>
    <row r="19" spans="1:23" ht="24" thickBot="1">
      <c r="A19" s="130" t="s">
        <v>126</v>
      </c>
      <c r="B19" s="130">
        <v>12</v>
      </c>
      <c r="C19" s="130">
        <v>50</v>
      </c>
      <c r="D19" s="130">
        <v>1000</v>
      </c>
      <c r="E19" s="240" t="s">
        <v>444</v>
      </c>
      <c r="F19" s="166">
        <v>4820084732088</v>
      </c>
      <c r="G19" s="313"/>
      <c r="W19" s="253" t="s">
        <v>664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6"/>
  <sheetViews>
    <sheetView topLeftCell="A10" zoomScaleNormal="100" workbookViewId="0">
      <selection activeCell="G21" sqref="G21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127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18.7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135</v>
      </c>
      <c r="B11" s="130" t="s">
        <v>136</v>
      </c>
      <c r="C11" s="130">
        <v>50</v>
      </c>
      <c r="D11" s="130">
        <v>1000</v>
      </c>
      <c r="E11" s="241" t="s">
        <v>445</v>
      </c>
      <c r="F11" s="166">
        <v>4820084732453</v>
      </c>
      <c r="G11" s="311"/>
      <c r="H11" s="319"/>
      <c r="W11" s="253" t="s">
        <v>665</v>
      </c>
    </row>
    <row r="12" spans="1:23" ht="24" thickBot="1">
      <c r="A12" s="130" t="s">
        <v>137</v>
      </c>
      <c r="B12" s="130" t="s">
        <v>138</v>
      </c>
      <c r="C12" s="130">
        <v>50</v>
      </c>
      <c r="D12" s="130">
        <v>800</v>
      </c>
      <c r="E12" s="241" t="s">
        <v>446</v>
      </c>
      <c r="F12" s="166">
        <v>4820084732460</v>
      </c>
      <c r="G12" s="312"/>
      <c r="W12" s="253" t="s">
        <v>666</v>
      </c>
    </row>
    <row r="13" spans="1:23" ht="24" thickBot="1">
      <c r="A13" s="130" t="s">
        <v>139</v>
      </c>
      <c r="B13" s="130" t="s">
        <v>140</v>
      </c>
      <c r="C13" s="130">
        <v>50</v>
      </c>
      <c r="D13" s="130">
        <v>800</v>
      </c>
      <c r="E13" s="241" t="s">
        <v>447</v>
      </c>
      <c r="F13" s="166">
        <v>4820084732477</v>
      </c>
      <c r="G13" s="312"/>
      <c r="W13" s="253"/>
    </row>
    <row r="14" spans="1:23" ht="24" thickBot="1">
      <c r="A14" s="320" t="s">
        <v>1041</v>
      </c>
      <c r="B14" s="320" t="s">
        <v>1046</v>
      </c>
      <c r="C14" s="320">
        <v>50</v>
      </c>
      <c r="D14" s="320">
        <v>600</v>
      </c>
      <c r="E14" s="321" t="s">
        <v>1042</v>
      </c>
      <c r="F14" s="322"/>
      <c r="G14" s="312"/>
      <c r="W14" s="253" t="s">
        <v>667</v>
      </c>
    </row>
    <row r="15" spans="1:23" ht="24" thickBot="1">
      <c r="A15" s="130" t="s">
        <v>141</v>
      </c>
      <c r="B15" s="130" t="s">
        <v>142</v>
      </c>
      <c r="C15" s="130">
        <v>50</v>
      </c>
      <c r="D15" s="130">
        <v>600</v>
      </c>
      <c r="E15" s="241" t="s">
        <v>448</v>
      </c>
      <c r="F15" s="166">
        <v>4820084732484</v>
      </c>
      <c r="G15" s="312"/>
      <c r="W15" s="253" t="s">
        <v>668</v>
      </c>
    </row>
    <row r="16" spans="1:23" ht="24" thickBot="1">
      <c r="A16" s="130" t="s">
        <v>143</v>
      </c>
      <c r="B16" s="130" t="s">
        <v>144</v>
      </c>
      <c r="C16" s="130">
        <v>50</v>
      </c>
      <c r="D16" s="130">
        <v>600</v>
      </c>
      <c r="E16" s="241" t="s">
        <v>449</v>
      </c>
      <c r="F16" s="166">
        <v>4820084732491</v>
      </c>
      <c r="G16" s="312"/>
      <c r="W16" s="253" t="s">
        <v>669</v>
      </c>
    </row>
    <row r="17" spans="1:23" ht="24" thickBot="1">
      <c r="A17" s="130" t="s">
        <v>145</v>
      </c>
      <c r="B17" s="130" t="s">
        <v>146</v>
      </c>
      <c r="C17" s="130">
        <v>50</v>
      </c>
      <c r="D17" s="130">
        <v>600</v>
      </c>
      <c r="E17" s="241" t="s">
        <v>450</v>
      </c>
      <c r="F17" s="166">
        <v>4820084732507</v>
      </c>
      <c r="G17" s="312"/>
      <c r="W17" s="253" t="s">
        <v>670</v>
      </c>
    </row>
    <row r="18" spans="1:23" ht="24" thickBot="1">
      <c r="A18" s="130" t="s">
        <v>147</v>
      </c>
      <c r="B18" s="130" t="s">
        <v>148</v>
      </c>
      <c r="C18" s="130">
        <v>50</v>
      </c>
      <c r="D18" s="130">
        <v>600</v>
      </c>
      <c r="E18" s="241" t="s">
        <v>451</v>
      </c>
      <c r="F18" s="166">
        <v>4820084732514</v>
      </c>
      <c r="G18" s="312"/>
      <c r="W18" s="253" t="s">
        <v>671</v>
      </c>
    </row>
    <row r="19" spans="1:23" ht="24" thickBot="1">
      <c r="A19" s="130" t="s">
        <v>149</v>
      </c>
      <c r="B19" s="130" t="s">
        <v>150</v>
      </c>
      <c r="C19" s="130">
        <v>50</v>
      </c>
      <c r="D19" s="130">
        <v>400</v>
      </c>
      <c r="E19" s="241" t="s">
        <v>452</v>
      </c>
      <c r="F19" s="166">
        <v>4820084732521</v>
      </c>
      <c r="G19" s="312"/>
      <c r="W19" s="253" t="s">
        <v>672</v>
      </c>
    </row>
    <row r="20" spans="1:23" ht="24" thickBot="1">
      <c r="A20" s="130" t="s">
        <v>151</v>
      </c>
      <c r="B20" s="130" t="s">
        <v>152</v>
      </c>
      <c r="C20" s="130">
        <v>50</v>
      </c>
      <c r="D20" s="130">
        <v>300</v>
      </c>
      <c r="E20" s="241" t="s">
        <v>453</v>
      </c>
      <c r="F20" s="166">
        <v>4820084732538</v>
      </c>
      <c r="G20" s="312"/>
      <c r="W20" s="253" t="s">
        <v>673</v>
      </c>
    </row>
    <row r="21" spans="1:23" ht="24" thickBot="1">
      <c r="A21" s="130" t="s">
        <v>1071</v>
      </c>
      <c r="B21" s="130" t="s">
        <v>1072</v>
      </c>
      <c r="C21" s="130">
        <v>25</v>
      </c>
      <c r="D21" s="130">
        <v>300</v>
      </c>
      <c r="E21" s="241" t="s">
        <v>1073</v>
      </c>
      <c r="F21" s="166"/>
      <c r="G21" s="313"/>
      <c r="W21" s="253" t="s">
        <v>673</v>
      </c>
    </row>
    <row r="25" spans="1:23" ht="23.25" thickBot="1">
      <c r="A25" s="355" t="s">
        <v>127</v>
      </c>
      <c r="B25" s="355"/>
      <c r="C25" s="355"/>
      <c r="D25" s="355"/>
      <c r="E25" s="355"/>
      <c r="F25" s="355"/>
    </row>
    <row r="26" spans="1:23" ht="18.75">
      <c r="A26" s="134"/>
      <c r="B26" s="63" t="s">
        <v>128</v>
      </c>
      <c r="C26" s="64" t="s">
        <v>23</v>
      </c>
      <c r="D26" s="64" t="s">
        <v>129</v>
      </c>
      <c r="E26" s="65" t="s">
        <v>24</v>
      </c>
      <c r="F26" s="64"/>
    </row>
    <row r="27" spans="1:23" ht="18.75">
      <c r="A27" s="68" t="s">
        <v>25</v>
      </c>
      <c r="B27" s="68" t="s">
        <v>130</v>
      </c>
      <c r="C27" s="69" t="s">
        <v>131</v>
      </c>
      <c r="D27" s="69" t="s">
        <v>131</v>
      </c>
      <c r="E27" s="28" t="s">
        <v>54</v>
      </c>
      <c r="F27" s="69" t="s">
        <v>132</v>
      </c>
    </row>
    <row r="28" spans="1:23" ht="19.5" thickBot="1">
      <c r="A28" s="70"/>
      <c r="B28" s="129" t="s">
        <v>133</v>
      </c>
      <c r="C28" s="71" t="s">
        <v>42</v>
      </c>
      <c r="D28" s="71" t="s">
        <v>134</v>
      </c>
      <c r="E28" s="34" t="s">
        <v>31</v>
      </c>
      <c r="F28" s="135"/>
      <c r="G28" s="298"/>
    </row>
    <row r="29" spans="1:23" ht="24" thickBot="1">
      <c r="A29" s="130" t="s">
        <v>153</v>
      </c>
      <c r="B29" s="130" t="s">
        <v>154</v>
      </c>
      <c r="C29" s="130">
        <v>50</v>
      </c>
      <c r="D29" s="130">
        <v>500</v>
      </c>
      <c r="E29" s="241" t="s">
        <v>454</v>
      </c>
      <c r="F29" s="166">
        <v>4820084732545</v>
      </c>
      <c r="G29" s="311"/>
      <c r="W29" s="253" t="s">
        <v>674</v>
      </c>
    </row>
    <row r="30" spans="1:23" ht="24" thickBot="1">
      <c r="A30" s="130" t="s">
        <v>155</v>
      </c>
      <c r="B30" s="130" t="s">
        <v>156</v>
      </c>
      <c r="C30" s="130">
        <v>50</v>
      </c>
      <c r="D30" s="130">
        <v>400</v>
      </c>
      <c r="E30" s="241" t="s">
        <v>455</v>
      </c>
      <c r="F30" s="166">
        <v>4820084732552</v>
      </c>
      <c r="G30" s="312"/>
      <c r="W30" s="253" t="s">
        <v>675</v>
      </c>
    </row>
    <row r="31" spans="1:23" ht="24" thickBot="1">
      <c r="A31" s="130" t="s">
        <v>157</v>
      </c>
      <c r="B31" s="130" t="s">
        <v>158</v>
      </c>
      <c r="C31" s="130">
        <v>25</v>
      </c>
      <c r="D31" s="130">
        <v>300</v>
      </c>
      <c r="E31" s="241" t="s">
        <v>456</v>
      </c>
      <c r="F31" s="166">
        <v>4820084732750</v>
      </c>
      <c r="G31" s="312"/>
      <c r="W31" s="253" t="s">
        <v>676</v>
      </c>
    </row>
    <row r="32" spans="1:23" ht="24" thickBot="1">
      <c r="A32" s="130" t="s">
        <v>159</v>
      </c>
      <c r="B32" s="130" t="s">
        <v>160</v>
      </c>
      <c r="C32" s="130">
        <v>25</v>
      </c>
      <c r="D32" s="130">
        <v>250</v>
      </c>
      <c r="E32" s="241" t="s">
        <v>457</v>
      </c>
      <c r="F32" s="166">
        <v>4820084732767</v>
      </c>
      <c r="G32" s="312"/>
      <c r="W32" s="253" t="s">
        <v>677</v>
      </c>
    </row>
    <row r="33" spans="1:23" ht="24" thickBot="1">
      <c r="A33" s="130" t="s">
        <v>161</v>
      </c>
      <c r="B33" s="130" t="s">
        <v>162</v>
      </c>
      <c r="C33" s="130">
        <v>20</v>
      </c>
      <c r="D33" s="130">
        <v>200</v>
      </c>
      <c r="E33" s="241" t="s">
        <v>458</v>
      </c>
      <c r="F33" s="166">
        <v>4820084732798</v>
      </c>
      <c r="G33" s="312"/>
      <c r="W33" s="253" t="s">
        <v>678</v>
      </c>
    </row>
    <row r="34" spans="1:23" ht="24" thickBot="1">
      <c r="A34" s="130" t="s">
        <v>163</v>
      </c>
      <c r="B34" s="130" t="s">
        <v>164</v>
      </c>
      <c r="C34" s="130">
        <v>10</v>
      </c>
      <c r="D34" s="130">
        <v>150</v>
      </c>
      <c r="E34" s="241" t="s">
        <v>459</v>
      </c>
      <c r="F34" s="166">
        <v>4820084732804</v>
      </c>
      <c r="G34" s="312"/>
      <c r="W34" s="253" t="s">
        <v>679</v>
      </c>
    </row>
    <row r="35" spans="1:23" ht="24" thickBot="1">
      <c r="A35" s="130" t="s">
        <v>165</v>
      </c>
      <c r="B35" s="130" t="s">
        <v>166</v>
      </c>
      <c r="C35" s="130">
        <v>25</v>
      </c>
      <c r="D35" s="130">
        <v>400</v>
      </c>
      <c r="E35" s="241" t="s">
        <v>460</v>
      </c>
      <c r="F35" s="166">
        <v>4820084732811</v>
      </c>
      <c r="G35" s="312"/>
      <c r="W35" s="253" t="s">
        <v>680</v>
      </c>
    </row>
    <row r="36" spans="1:23" ht="24" thickBot="1">
      <c r="A36" s="130" t="s">
        <v>167</v>
      </c>
      <c r="B36" s="130" t="s">
        <v>168</v>
      </c>
      <c r="C36" s="130">
        <v>20</v>
      </c>
      <c r="D36" s="130">
        <v>300</v>
      </c>
      <c r="E36" s="241" t="s">
        <v>461</v>
      </c>
      <c r="F36" s="166">
        <v>4820084732828</v>
      </c>
      <c r="G36" s="312"/>
      <c r="W36" s="253" t="s">
        <v>681</v>
      </c>
    </row>
    <row r="37" spans="1:23" ht="24" thickBot="1">
      <c r="A37" s="130" t="s">
        <v>169</v>
      </c>
      <c r="B37" s="130" t="s">
        <v>170</v>
      </c>
      <c r="C37" s="130">
        <v>20</v>
      </c>
      <c r="D37" s="130">
        <v>300</v>
      </c>
      <c r="E37" s="241" t="s">
        <v>462</v>
      </c>
      <c r="F37" s="166">
        <v>4820084732835</v>
      </c>
      <c r="G37" s="312"/>
      <c r="W37" s="253" t="s">
        <v>682</v>
      </c>
    </row>
    <row r="38" spans="1:23" ht="24" thickBot="1">
      <c r="A38" s="130" t="s">
        <v>171</v>
      </c>
      <c r="B38" s="130" t="s">
        <v>172</v>
      </c>
      <c r="C38" s="130">
        <v>20</v>
      </c>
      <c r="D38" s="130">
        <v>200</v>
      </c>
      <c r="E38" s="241" t="s">
        <v>463</v>
      </c>
      <c r="F38" s="166">
        <v>4820084732842</v>
      </c>
      <c r="G38" s="312"/>
      <c r="W38" s="253" t="s">
        <v>683</v>
      </c>
    </row>
    <row r="39" spans="1:23" ht="24" thickBot="1">
      <c r="A39" s="130" t="s">
        <v>173</v>
      </c>
      <c r="B39" s="130" t="s">
        <v>174</v>
      </c>
      <c r="C39" s="130">
        <v>15</v>
      </c>
      <c r="D39" s="130">
        <v>180</v>
      </c>
      <c r="E39" s="241" t="s">
        <v>464</v>
      </c>
      <c r="F39" s="166">
        <v>4820084732859</v>
      </c>
      <c r="G39" s="312"/>
      <c r="W39" s="253" t="s">
        <v>684</v>
      </c>
    </row>
    <row r="40" spans="1:23" ht="24" thickBot="1">
      <c r="A40" s="130" t="s">
        <v>175</v>
      </c>
      <c r="B40" s="130" t="s">
        <v>176</v>
      </c>
      <c r="C40" s="130">
        <v>10</v>
      </c>
      <c r="D40" s="130">
        <v>150</v>
      </c>
      <c r="E40" s="241" t="s">
        <v>465</v>
      </c>
      <c r="F40" s="166">
        <v>4820084732866</v>
      </c>
      <c r="G40" s="312"/>
      <c r="W40" s="253" t="s">
        <v>685</v>
      </c>
    </row>
    <row r="41" spans="1:23" ht="24" thickBot="1">
      <c r="A41" s="130" t="s">
        <v>177</v>
      </c>
      <c r="B41" s="130" t="s">
        <v>178</v>
      </c>
      <c r="C41" s="130">
        <v>15</v>
      </c>
      <c r="D41" s="130">
        <v>240</v>
      </c>
      <c r="E41" s="241" t="s">
        <v>466</v>
      </c>
      <c r="F41" s="166">
        <v>4820084732774</v>
      </c>
      <c r="G41" s="312"/>
      <c r="W41" s="253" t="s">
        <v>686</v>
      </c>
    </row>
    <row r="42" spans="1:23" ht="24" thickBot="1">
      <c r="A42" s="130" t="s">
        <v>179</v>
      </c>
      <c r="B42" s="130" t="s">
        <v>180</v>
      </c>
      <c r="C42" s="130">
        <v>15</v>
      </c>
      <c r="D42" s="130">
        <v>210</v>
      </c>
      <c r="E42" s="241" t="s">
        <v>467</v>
      </c>
      <c r="F42" s="166">
        <v>4820084732781</v>
      </c>
      <c r="G42" s="312"/>
      <c r="W42" s="253" t="s">
        <v>687</v>
      </c>
    </row>
    <row r="43" spans="1:23" ht="24" thickBot="1">
      <c r="A43" s="130" t="s">
        <v>181</v>
      </c>
      <c r="B43" s="130" t="s">
        <v>182</v>
      </c>
      <c r="C43" s="130">
        <v>15</v>
      </c>
      <c r="D43" s="130">
        <v>180</v>
      </c>
      <c r="E43" s="241" t="s">
        <v>468</v>
      </c>
      <c r="F43" s="166">
        <v>4820084732873</v>
      </c>
      <c r="G43" s="312"/>
      <c r="W43" s="253" t="s">
        <v>688</v>
      </c>
    </row>
    <row r="44" spans="1:23" ht="24" thickBot="1">
      <c r="A44" s="130" t="s">
        <v>183</v>
      </c>
      <c r="B44" s="130" t="s">
        <v>184</v>
      </c>
      <c r="C44" s="130">
        <v>10</v>
      </c>
      <c r="D44" s="130">
        <v>150</v>
      </c>
      <c r="E44" s="241" t="s">
        <v>469</v>
      </c>
      <c r="F44" s="166">
        <v>4820084732880</v>
      </c>
      <c r="G44" s="312"/>
      <c r="W44" s="253" t="s">
        <v>689</v>
      </c>
    </row>
    <row r="45" spans="1:23" ht="24" thickBot="1">
      <c r="A45" s="130" t="s">
        <v>185</v>
      </c>
      <c r="B45" s="130" t="s">
        <v>186</v>
      </c>
      <c r="C45" s="130">
        <v>10</v>
      </c>
      <c r="D45" s="130">
        <v>120</v>
      </c>
      <c r="E45" s="241" t="s">
        <v>470</v>
      </c>
      <c r="F45" s="166">
        <v>4820084732897</v>
      </c>
      <c r="G45" s="312"/>
      <c r="W45" s="253" t="s">
        <v>690</v>
      </c>
    </row>
    <row r="46" spans="1:23" ht="24" thickBot="1">
      <c r="A46" s="130" t="s">
        <v>187</v>
      </c>
      <c r="B46" s="130" t="s">
        <v>188</v>
      </c>
      <c r="C46" s="130">
        <v>10</v>
      </c>
      <c r="D46" s="130">
        <v>100</v>
      </c>
      <c r="E46" s="241" t="s">
        <v>471</v>
      </c>
      <c r="F46" s="166">
        <v>4820084732903</v>
      </c>
      <c r="G46" s="313"/>
      <c r="W46" s="253" t="s">
        <v>691</v>
      </c>
    </row>
  </sheetData>
  <sheetProtection selectLockedCells="1" selectUnlockedCells="1"/>
  <mergeCells count="2">
    <mergeCell ref="A7:F7"/>
    <mergeCell ref="A25:F25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D25" sqref="D25"/>
    </sheetView>
  </sheetViews>
  <sheetFormatPr defaultRowHeight="12.75"/>
  <cols>
    <col min="1" max="1" width="22.42578125" customWidth="1"/>
    <col min="2" max="2" width="22.5703125" customWidth="1"/>
    <col min="3" max="3" width="16.28515625" customWidth="1"/>
    <col min="4" max="4" width="16.140625" customWidth="1"/>
    <col min="5" max="5" width="22.570312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5" t="s">
        <v>1025</v>
      </c>
      <c r="B7" s="355"/>
      <c r="C7" s="355"/>
      <c r="D7" s="355"/>
      <c r="E7" s="355"/>
      <c r="F7" s="355"/>
    </row>
    <row r="8" spans="1:23" ht="18.75" customHeight="1">
      <c r="A8" s="134"/>
      <c r="B8" s="63" t="s">
        <v>128</v>
      </c>
      <c r="C8" s="64" t="s">
        <v>23</v>
      </c>
      <c r="D8" s="64" t="s">
        <v>129</v>
      </c>
      <c r="E8" s="65" t="s">
        <v>24</v>
      </c>
      <c r="F8" s="64"/>
    </row>
    <row r="9" spans="1:23" ht="37.5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35"/>
      <c r="G10" s="298"/>
    </row>
    <row r="11" spans="1:23" ht="24" thickBot="1">
      <c r="A11" s="130" t="s">
        <v>1026</v>
      </c>
      <c r="B11" s="130" t="s">
        <v>142</v>
      </c>
      <c r="C11" s="130">
        <v>50</v>
      </c>
      <c r="D11" s="130">
        <v>600</v>
      </c>
      <c r="E11" s="241" t="s">
        <v>1031</v>
      </c>
      <c r="F11" s="166"/>
      <c r="G11" s="312"/>
      <c r="W11" s="253" t="s">
        <v>668</v>
      </c>
    </row>
    <row r="12" spans="1:23" ht="24" thickBot="1">
      <c r="A12" s="130" t="s">
        <v>1027</v>
      </c>
      <c r="B12" s="130" t="s">
        <v>144</v>
      </c>
      <c r="C12" s="130">
        <v>50</v>
      </c>
      <c r="D12" s="130">
        <v>500</v>
      </c>
      <c r="E12" s="241" t="s">
        <v>1029</v>
      </c>
      <c r="F12" s="166"/>
      <c r="G12" s="312"/>
      <c r="W12" s="253" t="s">
        <v>669</v>
      </c>
    </row>
    <row r="13" spans="1:23" ht="24" thickBot="1">
      <c r="A13" s="130" t="s">
        <v>1028</v>
      </c>
      <c r="B13" s="130" t="s">
        <v>146</v>
      </c>
      <c r="C13" s="130">
        <v>50</v>
      </c>
      <c r="D13" s="130">
        <v>500</v>
      </c>
      <c r="E13" s="241" t="s">
        <v>1030</v>
      </c>
      <c r="F13" s="166"/>
      <c r="G13" s="312"/>
      <c r="W13" s="253" t="s">
        <v>670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7"/>
  <sheetViews>
    <sheetView topLeftCell="A13" zoomScaleNormal="100" workbookViewId="0">
      <selection activeCell="E21" sqref="E21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6" t="s">
        <v>198</v>
      </c>
      <c r="B7" s="356"/>
      <c r="C7" s="356"/>
      <c r="D7" s="356"/>
      <c r="E7" s="356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199</v>
      </c>
      <c r="B11" s="174" t="s">
        <v>136</v>
      </c>
      <c r="C11" s="174">
        <v>50</v>
      </c>
      <c r="D11" s="174">
        <v>600</v>
      </c>
      <c r="E11" s="175" t="s">
        <v>472</v>
      </c>
      <c r="F11" s="176"/>
      <c r="G11" s="315"/>
      <c r="W11" s="271" t="s">
        <v>692</v>
      </c>
    </row>
    <row r="12" spans="1:23" s="146" customFormat="1" ht="24" thickBot="1">
      <c r="A12" s="174" t="s">
        <v>200</v>
      </c>
      <c r="B12" s="174" t="s">
        <v>138</v>
      </c>
      <c r="C12" s="174">
        <v>50</v>
      </c>
      <c r="D12" s="174">
        <v>600</v>
      </c>
      <c r="E12" s="175" t="s">
        <v>473</v>
      </c>
      <c r="F12" s="176"/>
      <c r="G12" s="316"/>
      <c r="W12" s="271" t="s">
        <v>693</v>
      </c>
    </row>
    <row r="13" spans="1:23" s="146" customFormat="1" ht="24" thickBot="1">
      <c r="A13" s="174" t="s">
        <v>201</v>
      </c>
      <c r="B13" s="174" t="s">
        <v>140</v>
      </c>
      <c r="C13" s="174">
        <v>50</v>
      </c>
      <c r="D13" s="174">
        <v>600</v>
      </c>
      <c r="E13" s="175" t="s">
        <v>474</v>
      </c>
      <c r="F13" s="176"/>
      <c r="G13" s="316"/>
      <c r="W13" s="271" t="s">
        <v>694</v>
      </c>
    </row>
    <row r="14" spans="1:23" s="146" customFormat="1" ht="24" thickBot="1">
      <c r="A14" s="323" t="s">
        <v>1045</v>
      </c>
      <c r="B14" s="323" t="s">
        <v>1046</v>
      </c>
      <c r="C14" s="323">
        <v>50</v>
      </c>
      <c r="D14" s="323">
        <v>600</v>
      </c>
      <c r="E14" s="324" t="s">
        <v>1043</v>
      </c>
      <c r="F14" s="325"/>
      <c r="G14" s="316"/>
      <c r="W14" s="271"/>
    </row>
    <row r="15" spans="1:23" s="146" customFormat="1" ht="24" thickBot="1">
      <c r="A15" s="174" t="s">
        <v>202</v>
      </c>
      <c r="B15" s="174" t="s">
        <v>142</v>
      </c>
      <c r="C15" s="174">
        <v>50</v>
      </c>
      <c r="D15" s="174">
        <v>600</v>
      </c>
      <c r="E15" s="175" t="s">
        <v>475</v>
      </c>
      <c r="F15" s="176"/>
      <c r="G15" s="316"/>
      <c r="W15" s="271" t="s">
        <v>695</v>
      </c>
    </row>
    <row r="16" spans="1:23" s="146" customFormat="1" ht="24" thickBot="1">
      <c r="A16" s="174" t="s">
        <v>203</v>
      </c>
      <c r="B16" s="174" t="s">
        <v>144</v>
      </c>
      <c r="C16" s="174">
        <v>25</v>
      </c>
      <c r="D16" s="174">
        <v>300</v>
      </c>
      <c r="E16" s="175" t="s">
        <v>476</v>
      </c>
      <c r="F16" s="176"/>
      <c r="G16" s="316"/>
      <c r="W16" s="271" t="s">
        <v>696</v>
      </c>
    </row>
    <row r="17" spans="1:23" s="146" customFormat="1" ht="24" thickBot="1">
      <c r="A17" s="174" t="s">
        <v>204</v>
      </c>
      <c r="B17" s="174" t="s">
        <v>146</v>
      </c>
      <c r="C17" s="174">
        <v>25</v>
      </c>
      <c r="D17" s="174">
        <v>300</v>
      </c>
      <c r="E17" s="175" t="s">
        <v>477</v>
      </c>
      <c r="F17" s="176"/>
      <c r="G17" s="316"/>
      <c r="W17" s="271" t="s">
        <v>697</v>
      </c>
    </row>
    <row r="18" spans="1:23" s="146" customFormat="1" ht="24" thickBot="1">
      <c r="A18" s="174" t="s">
        <v>205</v>
      </c>
      <c r="B18" s="174" t="s">
        <v>148</v>
      </c>
      <c r="C18" s="174">
        <v>25</v>
      </c>
      <c r="D18" s="174">
        <v>300</v>
      </c>
      <c r="E18" s="175" t="s">
        <v>478</v>
      </c>
      <c r="F18" s="176"/>
      <c r="G18" s="316"/>
      <c r="W18" s="271" t="s">
        <v>698</v>
      </c>
    </row>
    <row r="19" spans="1:23" s="146" customFormat="1" ht="24" thickBot="1">
      <c r="A19" s="174" t="s">
        <v>206</v>
      </c>
      <c r="B19" s="174" t="s">
        <v>150</v>
      </c>
      <c r="C19" s="174">
        <v>25</v>
      </c>
      <c r="D19" s="174">
        <v>300</v>
      </c>
      <c r="E19" s="175" t="s">
        <v>479</v>
      </c>
      <c r="F19" s="176"/>
      <c r="G19" s="316"/>
      <c r="W19" s="271" t="s">
        <v>699</v>
      </c>
    </row>
    <row r="20" spans="1:23" s="146" customFormat="1" ht="24" thickBot="1">
      <c r="A20" s="177" t="s">
        <v>207</v>
      </c>
      <c r="B20" s="174" t="s">
        <v>152</v>
      </c>
      <c r="C20" s="174">
        <v>25</v>
      </c>
      <c r="D20" s="174">
        <v>300</v>
      </c>
      <c r="E20" s="175" t="s">
        <v>480</v>
      </c>
      <c r="F20" s="176"/>
      <c r="G20" s="317"/>
      <c r="W20" s="271" t="s">
        <v>700</v>
      </c>
    </row>
    <row r="25" spans="1:23" ht="19.5" customHeight="1"/>
    <row r="26" spans="1:23" ht="21.6" customHeight="1" thickBot="1">
      <c r="A26" s="356" t="s">
        <v>198</v>
      </c>
      <c r="B26" s="356"/>
      <c r="C26" s="356"/>
      <c r="D26" s="356"/>
      <c r="E26" s="356"/>
      <c r="F26" s="356"/>
    </row>
    <row r="27" spans="1:23" ht="18.75">
      <c r="A27" s="127"/>
      <c r="B27" s="63"/>
      <c r="C27" s="64" t="s">
        <v>23</v>
      </c>
      <c r="D27" s="64" t="s">
        <v>129</v>
      </c>
      <c r="E27" s="65" t="s">
        <v>24</v>
      </c>
      <c r="F27" s="64"/>
    </row>
    <row r="28" spans="1:23" ht="18.75">
      <c r="A28" s="68" t="s">
        <v>25</v>
      </c>
      <c r="B28" s="68" t="s">
        <v>130</v>
      </c>
      <c r="C28" s="69" t="s">
        <v>131</v>
      </c>
      <c r="D28" s="69" t="s">
        <v>131</v>
      </c>
      <c r="E28" s="28" t="s">
        <v>54</v>
      </c>
      <c r="F28" s="69" t="s">
        <v>132</v>
      </c>
    </row>
    <row r="29" spans="1:23" ht="19.5" thickBot="1">
      <c r="A29" s="70"/>
      <c r="B29" s="129" t="s">
        <v>133</v>
      </c>
      <c r="C29" s="71" t="s">
        <v>42</v>
      </c>
      <c r="D29" s="71" t="s">
        <v>134</v>
      </c>
      <c r="E29" s="34" t="s">
        <v>31</v>
      </c>
      <c r="F29" s="135"/>
      <c r="G29" s="314"/>
    </row>
    <row r="30" spans="1:23" s="146" customFormat="1" ht="24" thickBot="1">
      <c r="A30" s="177" t="s">
        <v>208</v>
      </c>
      <c r="B30" s="174" t="s">
        <v>154</v>
      </c>
      <c r="C30" s="174">
        <v>25</v>
      </c>
      <c r="D30" s="174">
        <v>300</v>
      </c>
      <c r="E30" s="175" t="s">
        <v>481</v>
      </c>
      <c r="F30" s="176"/>
      <c r="G30" s="315"/>
      <c r="W30" s="271" t="s">
        <v>701</v>
      </c>
    </row>
    <row r="31" spans="1:23" s="146" customFormat="1" ht="24" thickBot="1">
      <c r="A31" s="177" t="s">
        <v>209</v>
      </c>
      <c r="B31" s="174" t="s">
        <v>156</v>
      </c>
      <c r="C31" s="174">
        <v>25</v>
      </c>
      <c r="D31" s="174">
        <v>300</v>
      </c>
      <c r="E31" s="175" t="s">
        <v>482</v>
      </c>
      <c r="F31" s="176"/>
      <c r="G31" s="316"/>
      <c r="W31" s="271" t="s">
        <v>702</v>
      </c>
    </row>
    <row r="32" spans="1:23" s="146" customFormat="1" ht="24" thickBot="1">
      <c r="A32" s="177" t="s">
        <v>210</v>
      </c>
      <c r="B32" s="174" t="s">
        <v>158</v>
      </c>
      <c r="C32" s="174">
        <v>25</v>
      </c>
      <c r="D32" s="174">
        <v>300</v>
      </c>
      <c r="E32" s="175" t="s">
        <v>483</v>
      </c>
      <c r="F32" s="176"/>
      <c r="G32" s="316"/>
      <c r="W32" s="271" t="s">
        <v>703</v>
      </c>
    </row>
    <row r="33" spans="1:23" s="146" customFormat="1" ht="24" thickBot="1">
      <c r="A33" s="177" t="s">
        <v>211</v>
      </c>
      <c r="B33" s="174" t="s">
        <v>160</v>
      </c>
      <c r="C33" s="174">
        <v>20</v>
      </c>
      <c r="D33" s="174">
        <v>60</v>
      </c>
      <c r="E33" s="175" t="s">
        <v>1037</v>
      </c>
      <c r="F33" s="176"/>
      <c r="G33" s="316"/>
      <c r="W33" s="271" t="s">
        <v>704</v>
      </c>
    </row>
    <row r="34" spans="1:23" s="146" customFormat="1" ht="24" thickBot="1">
      <c r="A34" s="177" t="s">
        <v>212</v>
      </c>
      <c r="B34" s="174" t="s">
        <v>162</v>
      </c>
      <c r="C34" s="174">
        <v>20</v>
      </c>
      <c r="D34" s="174">
        <v>60</v>
      </c>
      <c r="E34" s="175" t="s">
        <v>484</v>
      </c>
      <c r="F34" s="176"/>
      <c r="G34" s="316"/>
      <c r="W34" s="271" t="s">
        <v>705</v>
      </c>
    </row>
    <row r="35" spans="1:23" s="146" customFormat="1" ht="24" thickBot="1">
      <c r="A35" s="177" t="s">
        <v>213</v>
      </c>
      <c r="B35" s="174" t="s">
        <v>164</v>
      </c>
      <c r="C35" s="174">
        <v>20</v>
      </c>
      <c r="D35" s="174">
        <v>60</v>
      </c>
      <c r="E35" s="175" t="s">
        <v>485</v>
      </c>
      <c r="F35" s="176"/>
      <c r="G35" s="316"/>
      <c r="W35" s="271" t="s">
        <v>706</v>
      </c>
    </row>
    <row r="36" spans="1:23" s="146" customFormat="1" ht="24" thickBot="1">
      <c r="A36" s="177" t="s">
        <v>214</v>
      </c>
      <c r="B36" s="174" t="s">
        <v>215</v>
      </c>
      <c r="C36" s="174">
        <v>20</v>
      </c>
      <c r="D36" s="174">
        <v>240</v>
      </c>
      <c r="E36" s="175" t="s">
        <v>486</v>
      </c>
      <c r="F36" s="176"/>
      <c r="G36" s="316"/>
      <c r="W36" s="271" t="s">
        <v>707</v>
      </c>
    </row>
    <row r="37" spans="1:23" s="146" customFormat="1" ht="24" thickBot="1">
      <c r="A37" s="177" t="s">
        <v>216</v>
      </c>
      <c r="B37" s="174" t="s">
        <v>217</v>
      </c>
      <c r="C37" s="174">
        <v>20</v>
      </c>
      <c r="D37" s="174">
        <v>240</v>
      </c>
      <c r="E37" s="175" t="s">
        <v>487</v>
      </c>
      <c r="F37" s="176"/>
      <c r="G37" s="316"/>
      <c r="W37" s="271" t="s">
        <v>708</v>
      </c>
    </row>
    <row r="38" spans="1:23" s="146" customFormat="1" ht="24" thickBot="1">
      <c r="A38" s="177" t="s">
        <v>218</v>
      </c>
      <c r="B38" s="174" t="s">
        <v>219</v>
      </c>
      <c r="C38" s="174">
        <v>20</v>
      </c>
      <c r="D38" s="174">
        <v>240</v>
      </c>
      <c r="E38" s="175" t="s">
        <v>488</v>
      </c>
      <c r="F38" s="176"/>
      <c r="G38" s="316"/>
      <c r="W38" s="271" t="s">
        <v>709</v>
      </c>
    </row>
    <row r="39" spans="1:23" s="146" customFormat="1" ht="24" thickBot="1">
      <c r="A39" s="177" t="s">
        <v>220</v>
      </c>
      <c r="B39" s="174" t="s">
        <v>221</v>
      </c>
      <c r="C39" s="174">
        <v>20</v>
      </c>
      <c r="D39" s="174">
        <v>60</v>
      </c>
      <c r="E39" s="175" t="s">
        <v>489</v>
      </c>
      <c r="F39" s="176"/>
      <c r="G39" s="316"/>
      <c r="W39" s="271" t="s">
        <v>710</v>
      </c>
    </row>
    <row r="40" spans="1:23" s="146" customFormat="1" ht="24" thickBot="1">
      <c r="A40" s="177" t="s">
        <v>222</v>
      </c>
      <c r="B40" s="174" t="s">
        <v>223</v>
      </c>
      <c r="C40" s="174">
        <v>15</v>
      </c>
      <c r="D40" s="174">
        <v>45</v>
      </c>
      <c r="E40" s="175" t="s">
        <v>490</v>
      </c>
      <c r="F40" s="176"/>
      <c r="G40" s="316"/>
      <c r="W40" s="271" t="s">
        <v>711</v>
      </c>
    </row>
    <row r="41" spans="1:23" s="146" customFormat="1" ht="24" thickBot="1">
      <c r="A41" s="177" t="s">
        <v>224</v>
      </c>
      <c r="B41" s="174" t="s">
        <v>225</v>
      </c>
      <c r="C41" s="174">
        <v>15</v>
      </c>
      <c r="D41" s="174">
        <v>45</v>
      </c>
      <c r="E41" s="175" t="s">
        <v>491</v>
      </c>
      <c r="F41" s="176"/>
      <c r="G41" s="316"/>
      <c r="W41" s="271" t="s">
        <v>712</v>
      </c>
    </row>
    <row r="42" spans="1:23" s="146" customFormat="1" ht="24" thickBot="1">
      <c r="A42" s="177" t="s">
        <v>226</v>
      </c>
      <c r="B42" s="174" t="s">
        <v>227</v>
      </c>
      <c r="C42" s="174">
        <v>15</v>
      </c>
      <c r="D42" s="174">
        <v>180</v>
      </c>
      <c r="E42" s="175" t="s">
        <v>492</v>
      </c>
      <c r="F42" s="176"/>
      <c r="G42" s="316"/>
      <c r="W42" s="271" t="s">
        <v>713</v>
      </c>
    </row>
    <row r="43" spans="1:23" s="146" customFormat="1" ht="24" thickBot="1">
      <c r="A43" s="177" t="s">
        <v>228</v>
      </c>
      <c r="B43" s="174" t="s">
        <v>229</v>
      </c>
      <c r="C43" s="174">
        <v>15</v>
      </c>
      <c r="D43" s="174">
        <v>180</v>
      </c>
      <c r="E43" s="175" t="s">
        <v>493</v>
      </c>
      <c r="F43" s="176"/>
      <c r="G43" s="316"/>
      <c r="W43" s="271" t="s">
        <v>714</v>
      </c>
    </row>
    <row r="44" spans="1:23" s="146" customFormat="1" ht="24" thickBot="1">
      <c r="A44" s="177" t="s">
        <v>230</v>
      </c>
      <c r="B44" s="174" t="s">
        <v>231</v>
      </c>
      <c r="C44" s="174">
        <v>15</v>
      </c>
      <c r="D44" s="174">
        <v>45</v>
      </c>
      <c r="E44" s="175" t="s">
        <v>494</v>
      </c>
      <c r="F44" s="176"/>
      <c r="G44" s="316"/>
      <c r="W44" s="271" t="s">
        <v>715</v>
      </c>
    </row>
    <row r="45" spans="1:23" s="146" customFormat="1" ht="24" thickBot="1">
      <c r="A45" s="177" t="s">
        <v>232</v>
      </c>
      <c r="B45" s="174" t="s">
        <v>233</v>
      </c>
      <c r="C45" s="174">
        <v>10</v>
      </c>
      <c r="D45" s="174">
        <v>30</v>
      </c>
      <c r="E45" s="175" t="s">
        <v>495</v>
      </c>
      <c r="F45" s="176"/>
      <c r="G45" s="316"/>
      <c r="W45" s="271" t="s">
        <v>716</v>
      </c>
    </row>
    <row r="46" spans="1:23" s="146" customFormat="1" ht="24" thickBot="1">
      <c r="A46" s="177" t="s">
        <v>234</v>
      </c>
      <c r="B46" s="174" t="s">
        <v>235</v>
      </c>
      <c r="C46" s="174">
        <v>10</v>
      </c>
      <c r="D46" s="174">
        <v>30</v>
      </c>
      <c r="E46" s="175" t="s">
        <v>496</v>
      </c>
      <c r="F46" s="176"/>
      <c r="G46" s="316"/>
      <c r="W46" s="271" t="s">
        <v>717</v>
      </c>
    </row>
    <row r="47" spans="1:23" s="146" customFormat="1" ht="24" thickBot="1">
      <c r="A47" s="177" t="s">
        <v>236</v>
      </c>
      <c r="B47" s="174" t="s">
        <v>237</v>
      </c>
      <c r="C47" s="174">
        <v>10</v>
      </c>
      <c r="D47" s="174">
        <v>30</v>
      </c>
      <c r="E47" s="175" t="s">
        <v>497</v>
      </c>
      <c r="F47" s="176"/>
      <c r="G47" s="317"/>
      <c r="W47" s="271" t="s">
        <v>718</v>
      </c>
    </row>
  </sheetData>
  <sheetProtection selectLockedCells="1" selectUnlockedCells="1"/>
  <mergeCells count="2">
    <mergeCell ref="A7:E7"/>
    <mergeCell ref="A26:F26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topLeftCell="A19" workbookViewId="0">
      <selection activeCell="N36" sqref="N36"/>
    </sheetView>
  </sheetViews>
  <sheetFormatPr defaultRowHeight="12.75"/>
  <sheetData>
    <row r="50" spans="1:1">
      <c r="A50" s="229" t="s">
        <v>340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6:W13"/>
  <sheetViews>
    <sheetView zoomScaleNormal="100" workbookViewId="0">
      <selection activeCell="G11" sqref="G11"/>
    </sheetView>
  </sheetViews>
  <sheetFormatPr defaultRowHeight="15"/>
  <cols>
    <col min="1" max="1" width="21.7109375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42.75" customHeight="1">
      <c r="A6" s="144"/>
      <c r="I6" s="145"/>
    </row>
    <row r="7" spans="1:23" ht="39.75" customHeight="1" thickBot="1">
      <c r="A7" s="357" t="s">
        <v>1064</v>
      </c>
      <c r="B7" s="357"/>
      <c r="C7" s="357"/>
      <c r="D7" s="357"/>
      <c r="E7" s="357"/>
      <c r="F7" s="146"/>
    </row>
    <row r="8" spans="1:23" ht="15" customHeight="1">
      <c r="A8" s="127"/>
      <c r="B8" s="63"/>
      <c r="C8" s="64" t="s">
        <v>23</v>
      </c>
      <c r="D8" s="64" t="s">
        <v>129</v>
      </c>
      <c r="E8" s="65" t="s">
        <v>24</v>
      </c>
      <c r="F8" s="64"/>
    </row>
    <row r="9" spans="1:23" ht="15" customHeight="1">
      <c r="A9" s="68" t="s">
        <v>25</v>
      </c>
      <c r="B9" s="68" t="s">
        <v>130</v>
      </c>
      <c r="C9" s="69" t="s">
        <v>131</v>
      </c>
      <c r="D9" s="69" t="s">
        <v>131</v>
      </c>
      <c r="E9" s="28" t="s">
        <v>54</v>
      </c>
      <c r="F9" s="69" t="s">
        <v>132</v>
      </c>
    </row>
    <row r="10" spans="1:23" ht="19.5" thickBot="1">
      <c r="A10" s="147"/>
      <c r="B10" s="68" t="s">
        <v>133</v>
      </c>
      <c r="C10" s="69" t="s">
        <v>42</v>
      </c>
      <c r="D10" s="69" t="s">
        <v>134</v>
      </c>
      <c r="E10" s="28" t="s">
        <v>31</v>
      </c>
      <c r="F10" s="148"/>
      <c r="G10" s="314"/>
    </row>
    <row r="11" spans="1:23" s="146" customFormat="1" ht="24" thickBot="1">
      <c r="A11" s="174" t="s">
        <v>1058</v>
      </c>
      <c r="B11" s="174" t="s">
        <v>1069</v>
      </c>
      <c r="C11" s="174">
        <v>25</v>
      </c>
      <c r="D11" s="174">
        <v>500</v>
      </c>
      <c r="E11" s="175" t="s">
        <v>1061</v>
      </c>
      <c r="F11" s="176"/>
      <c r="G11" s="316"/>
      <c r="W11" s="271" t="s">
        <v>695</v>
      </c>
    </row>
    <row r="12" spans="1:23" s="146" customFormat="1" ht="24" thickBot="1">
      <c r="A12" s="174" t="s">
        <v>1059</v>
      </c>
      <c r="B12" s="174" t="s">
        <v>1070</v>
      </c>
      <c r="C12" s="174">
        <v>25</v>
      </c>
      <c r="D12" s="174">
        <v>300</v>
      </c>
      <c r="E12" s="175" t="s">
        <v>1062</v>
      </c>
      <c r="F12" s="176"/>
      <c r="G12" s="316"/>
      <c r="W12" s="271" t="s">
        <v>696</v>
      </c>
    </row>
    <row r="13" spans="1:23" s="146" customFormat="1" ht="24" thickBot="1">
      <c r="A13" s="174" t="s">
        <v>1060</v>
      </c>
      <c r="B13" s="174" t="s">
        <v>146</v>
      </c>
      <c r="C13" s="174">
        <v>25</v>
      </c>
      <c r="D13" s="174">
        <v>300</v>
      </c>
      <c r="E13" s="175" t="s">
        <v>1063</v>
      </c>
      <c r="F13" s="176"/>
      <c r="G13" s="316"/>
      <c r="W13" s="271" t="s">
        <v>697</v>
      </c>
    </row>
  </sheetData>
  <sheetProtection selectLockedCells="1" selectUnlockedCells="1"/>
  <mergeCells count="1">
    <mergeCell ref="A7:E7"/>
  </mergeCells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3">
    <tabColor rgb="FFC00000"/>
    <pageSetUpPr fitToPage="1"/>
  </sheetPr>
  <dimension ref="A1:W43"/>
  <sheetViews>
    <sheetView topLeftCell="A7" zoomScaleNormal="100" workbookViewId="0">
      <selection activeCell="K31" sqref="K31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2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65" t="s">
        <v>189</v>
      </c>
      <c r="B7" s="365"/>
      <c r="C7" s="365"/>
      <c r="D7" s="365"/>
      <c r="E7" s="365"/>
      <c r="F7" s="121"/>
    </row>
    <row r="8" spans="1:23" ht="18.75">
      <c r="A8" s="136"/>
      <c r="B8" s="63" t="s">
        <v>190</v>
      </c>
      <c r="C8" s="64" t="s">
        <v>23</v>
      </c>
      <c r="D8" s="64" t="s">
        <v>129</v>
      </c>
      <c r="E8" s="65" t="s">
        <v>24</v>
      </c>
      <c r="F8" s="121"/>
    </row>
    <row r="9" spans="1:23" ht="18.75">
      <c r="A9" s="68" t="s">
        <v>25</v>
      </c>
      <c r="B9" s="68" t="s">
        <v>191</v>
      </c>
      <c r="C9" s="69" t="s">
        <v>131</v>
      </c>
      <c r="D9" s="69" t="s">
        <v>131</v>
      </c>
      <c r="E9" s="28" t="s">
        <v>54</v>
      </c>
      <c r="F9" s="121"/>
    </row>
    <row r="10" spans="1:23" ht="23.25" customHeight="1" thickBot="1">
      <c r="A10" s="70"/>
      <c r="B10" s="129" t="s">
        <v>133</v>
      </c>
      <c r="C10" s="71" t="s">
        <v>42</v>
      </c>
      <c r="D10" s="71" t="s">
        <v>134</v>
      </c>
      <c r="E10" s="34" t="s">
        <v>31</v>
      </c>
      <c r="F10" s="121"/>
      <c r="G10" s="293"/>
    </row>
    <row r="11" spans="1:23" ht="23.25" customHeight="1" thickBot="1">
      <c r="A11" s="171" t="s">
        <v>192</v>
      </c>
      <c r="B11" s="171" t="s">
        <v>193</v>
      </c>
      <c r="C11" s="171">
        <v>100</v>
      </c>
      <c r="D11" s="171">
        <v>1200</v>
      </c>
      <c r="E11" s="242" t="s">
        <v>498</v>
      </c>
      <c r="F11" s="121"/>
      <c r="G11" s="295"/>
      <c r="W11" s="273" t="s">
        <v>719</v>
      </c>
    </row>
    <row r="12" spans="1:23" ht="23.25" hidden="1" customHeight="1" thickBot="1">
      <c r="A12" s="243" t="s">
        <v>986</v>
      </c>
      <c r="B12" s="366" t="s">
        <v>193</v>
      </c>
      <c r="C12" s="368" t="s">
        <v>194</v>
      </c>
      <c r="D12" s="366">
        <v>7000</v>
      </c>
      <c r="E12" s="369" t="s">
        <v>764</v>
      </c>
      <c r="F12" s="121"/>
      <c r="G12" s="363"/>
      <c r="W12" s="362" t="s">
        <v>765</v>
      </c>
    </row>
    <row r="13" spans="1:23" ht="24" hidden="1" thickBot="1">
      <c r="A13" s="244" t="s">
        <v>523</v>
      </c>
      <c r="B13" s="367"/>
      <c r="C13" s="368"/>
      <c r="D13" s="367"/>
      <c r="E13" s="370"/>
      <c r="G13" s="364"/>
      <c r="W13" s="362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7" t="s">
        <v>195</v>
      </c>
      <c r="B19" s="347"/>
      <c r="C19" s="347"/>
      <c r="D19" s="347"/>
      <c r="E19" s="347"/>
      <c r="F19" s="121"/>
      <c r="G19" s="51"/>
      <c r="K19" s="140"/>
      <c r="L19" s="140"/>
      <c r="M19" s="140"/>
      <c r="N19" s="140"/>
    </row>
    <row r="20" spans="1:23" ht="15.75" thickBot="1">
      <c r="A20" s="347"/>
      <c r="B20" s="347"/>
      <c r="C20" s="347"/>
      <c r="D20" s="347"/>
      <c r="E20" s="347"/>
      <c r="F20" s="121"/>
      <c r="G20" s="51"/>
    </row>
    <row r="21" spans="1:23" ht="18.75">
      <c r="A21" s="136"/>
      <c r="B21" s="63" t="s">
        <v>190</v>
      </c>
      <c r="C21" s="64" t="s">
        <v>23</v>
      </c>
      <c r="D21" s="64" t="s">
        <v>129</v>
      </c>
      <c r="E21" s="65" t="s">
        <v>24</v>
      </c>
      <c r="F21" s="64"/>
      <c r="G21" s="51"/>
    </row>
    <row r="22" spans="1:23" ht="21" customHeight="1">
      <c r="A22" s="68" t="s">
        <v>25</v>
      </c>
      <c r="B22" s="68" t="s">
        <v>191</v>
      </c>
      <c r="C22" s="69" t="s">
        <v>131</v>
      </c>
      <c r="D22" s="69" t="s">
        <v>131</v>
      </c>
      <c r="E22" s="28" t="s">
        <v>54</v>
      </c>
      <c r="F22" s="69" t="s">
        <v>132</v>
      </c>
      <c r="G22" s="51"/>
    </row>
    <row r="23" spans="1:23" ht="19.5" customHeight="1" thickBot="1">
      <c r="A23" s="70"/>
      <c r="B23" s="129" t="s">
        <v>133</v>
      </c>
      <c r="C23" s="71" t="s">
        <v>42</v>
      </c>
      <c r="D23" s="71" t="s">
        <v>134</v>
      </c>
      <c r="E23" s="34" t="s">
        <v>31</v>
      </c>
      <c r="F23" s="142"/>
      <c r="G23" s="318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196</v>
      </c>
      <c r="B25" s="171" t="s">
        <v>197</v>
      </c>
      <c r="C25" s="171">
        <v>100</v>
      </c>
      <c r="D25" s="171">
        <v>2000</v>
      </c>
      <c r="E25" s="242" t="s">
        <v>499</v>
      </c>
      <c r="F25" s="121"/>
      <c r="G25" s="300"/>
      <c r="W25" s="273" t="s">
        <v>720</v>
      </c>
    </row>
    <row r="26" spans="1:23" ht="24" hidden="1" thickBot="1">
      <c r="A26" s="243" t="s">
        <v>985</v>
      </c>
      <c r="B26" s="361" t="s">
        <v>197</v>
      </c>
      <c r="C26" s="361" t="s">
        <v>194</v>
      </c>
      <c r="D26" s="361">
        <v>20000</v>
      </c>
      <c r="E26" s="361" t="s">
        <v>525</v>
      </c>
      <c r="G26" s="358"/>
      <c r="W26" s="360" t="s">
        <v>721</v>
      </c>
    </row>
    <row r="27" spans="1:23" ht="23.25" hidden="1" customHeight="1" thickBot="1">
      <c r="A27" s="244" t="s">
        <v>524</v>
      </c>
      <c r="B27" s="361"/>
      <c r="C27" s="361"/>
      <c r="D27" s="361"/>
      <c r="E27" s="361"/>
      <c r="G27" s="359"/>
      <c r="W27" s="360"/>
    </row>
    <row r="35" spans="1:23" ht="15.75" thickBot="1">
      <c r="A35" s="347" t="s">
        <v>1077</v>
      </c>
      <c r="B35" s="347"/>
      <c r="C35" s="347"/>
      <c r="D35" s="347"/>
      <c r="E35" s="347"/>
      <c r="F35" s="121"/>
      <c r="G35" s="51"/>
      <c r="K35" s="140"/>
      <c r="L35" s="140"/>
      <c r="M35" s="140"/>
      <c r="N35" s="140"/>
    </row>
    <row r="36" spans="1:23" ht="15.75" thickBot="1">
      <c r="A36" s="347"/>
      <c r="B36" s="347"/>
      <c r="C36" s="347"/>
      <c r="D36" s="347"/>
      <c r="E36" s="347"/>
      <c r="F36" s="121"/>
      <c r="G36" s="51"/>
    </row>
    <row r="37" spans="1:23" ht="18.75">
      <c r="A37" s="136"/>
      <c r="B37" s="63" t="s">
        <v>190</v>
      </c>
      <c r="C37" s="64" t="s">
        <v>23</v>
      </c>
      <c r="D37" s="64" t="s">
        <v>129</v>
      </c>
      <c r="E37" s="65" t="s">
        <v>24</v>
      </c>
      <c r="F37" s="64"/>
      <c r="G37" s="51"/>
    </row>
    <row r="38" spans="1:23" ht="21" customHeight="1">
      <c r="A38" s="68" t="s">
        <v>25</v>
      </c>
      <c r="B38" s="68" t="s">
        <v>191</v>
      </c>
      <c r="C38" s="69" t="s">
        <v>131</v>
      </c>
      <c r="D38" s="69" t="s">
        <v>131</v>
      </c>
      <c r="E38" s="28" t="s">
        <v>54</v>
      </c>
      <c r="F38" s="69" t="s">
        <v>132</v>
      </c>
      <c r="G38" s="51"/>
    </row>
    <row r="39" spans="1:23" ht="19.5" customHeight="1" thickBot="1">
      <c r="A39" s="70"/>
      <c r="B39" s="129" t="s">
        <v>133</v>
      </c>
      <c r="C39" s="71" t="s">
        <v>42</v>
      </c>
      <c r="D39" s="71" t="s">
        <v>134</v>
      </c>
      <c r="E39" s="34" t="s">
        <v>31</v>
      </c>
      <c r="F39" s="142"/>
      <c r="G39" s="318"/>
    </row>
    <row r="40" spans="1:23" ht="24" hidden="1" customHeight="1">
      <c r="A40" s="70"/>
      <c r="B40" s="129"/>
      <c r="C40" s="71"/>
      <c r="D40" s="71"/>
      <c r="E40" s="173"/>
      <c r="F40" s="140"/>
      <c r="G40" s="51"/>
    </row>
    <row r="41" spans="1:23" ht="24" thickBot="1">
      <c r="A41" s="171" t="s">
        <v>1075</v>
      </c>
      <c r="B41" s="171" t="s">
        <v>197</v>
      </c>
      <c r="C41" s="171">
        <v>100</v>
      </c>
      <c r="D41" s="171">
        <v>2000</v>
      </c>
      <c r="E41" s="242" t="s">
        <v>1078</v>
      </c>
      <c r="F41" s="121"/>
      <c r="G41" s="300"/>
      <c r="W41" s="273" t="s">
        <v>720</v>
      </c>
    </row>
    <row r="42" spans="1:23" ht="24" hidden="1" thickBot="1">
      <c r="A42" s="243" t="s">
        <v>1076</v>
      </c>
      <c r="B42" s="361" t="s">
        <v>197</v>
      </c>
      <c r="C42" s="361" t="s">
        <v>194</v>
      </c>
      <c r="D42" s="361">
        <v>20000</v>
      </c>
      <c r="E42" s="361" t="s">
        <v>1079</v>
      </c>
      <c r="G42" s="358"/>
      <c r="W42" s="360" t="s">
        <v>721</v>
      </c>
    </row>
    <row r="43" spans="1:23" ht="23.25" hidden="1" customHeight="1" thickBot="1">
      <c r="A43" s="244"/>
      <c r="B43" s="361"/>
      <c r="C43" s="361"/>
      <c r="D43" s="361"/>
      <c r="E43" s="361"/>
      <c r="G43" s="359"/>
      <c r="W43" s="360"/>
    </row>
  </sheetData>
  <sheetProtection selectLockedCells="1" selectUnlockedCells="1"/>
  <mergeCells count="21">
    <mergeCell ref="A7:E7"/>
    <mergeCell ref="A19:E20"/>
    <mergeCell ref="B12:B13"/>
    <mergeCell ref="C12:C13"/>
    <mergeCell ref="D12:D13"/>
    <mergeCell ref="E12:E13"/>
    <mergeCell ref="W12:W13"/>
    <mergeCell ref="W26:W27"/>
    <mergeCell ref="G12:G13"/>
    <mergeCell ref="G26:G27"/>
    <mergeCell ref="B26:B27"/>
    <mergeCell ref="C26:C27"/>
    <mergeCell ref="D26:D27"/>
    <mergeCell ref="E26:E27"/>
    <mergeCell ref="G42:G43"/>
    <mergeCell ref="W42:W43"/>
    <mergeCell ref="A35:E36"/>
    <mergeCell ref="B42:B43"/>
    <mergeCell ref="C42:C43"/>
    <mergeCell ref="D42:D43"/>
    <mergeCell ref="E42:E43"/>
  </mergeCells>
  <phoneticPr fontId="36" type="noConversion"/>
  <pageMargins left="0.70866141732283472" right="0.70866141732283472" top="0.55118110236220474" bottom="0.74803149606299213" header="0.51181102362204722" footer="0.51181102362204722"/>
  <pageSetup paperSize="9" scale="78" firstPageNumber="0" orientation="portrait" horizontalDpi="300" verticalDpi="300" r:id="rId1"/>
  <headerFooter alignWithMargins="0"/>
  <rowBreaks count="1" manualBreakCount="1">
    <brk id="45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zoomScaleNormal="100" workbookViewId="0">
      <selection activeCell="J15" sqref="J15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2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71" t="s">
        <v>238</v>
      </c>
      <c r="C7" s="371"/>
      <c r="D7" s="371"/>
      <c r="E7" s="371"/>
      <c r="F7" s="193"/>
      <c r="G7" s="371" t="s">
        <v>239</v>
      </c>
      <c r="H7" s="371"/>
      <c r="I7" s="371"/>
      <c r="J7" s="371"/>
    </row>
    <row r="8" spans="1:23" ht="12.75" customHeight="1">
      <c r="A8" s="190"/>
      <c r="B8" s="372" t="s">
        <v>25</v>
      </c>
      <c r="C8" s="374" t="s">
        <v>240</v>
      </c>
      <c r="D8" s="372" t="s">
        <v>241</v>
      </c>
      <c r="E8" s="372" t="s">
        <v>339</v>
      </c>
      <c r="F8" s="190"/>
      <c r="G8" s="372" t="s">
        <v>25</v>
      </c>
      <c r="H8" s="374" t="s">
        <v>240</v>
      </c>
      <c r="I8" s="372" t="s">
        <v>242</v>
      </c>
      <c r="J8" s="372" t="s">
        <v>339</v>
      </c>
    </row>
    <row r="9" spans="1:23">
      <c r="A9" s="190"/>
      <c r="B9" s="372"/>
      <c r="C9" s="374"/>
      <c r="D9" s="372"/>
      <c r="E9" s="372"/>
      <c r="F9" s="190"/>
      <c r="G9" s="372"/>
      <c r="H9" s="374"/>
      <c r="I9" s="372"/>
      <c r="J9" s="372"/>
    </row>
    <row r="10" spans="1:23" ht="20.25" customHeight="1" thickBot="1">
      <c r="A10" s="190"/>
      <c r="B10" s="373"/>
      <c r="C10" s="375"/>
      <c r="D10" s="373"/>
      <c r="E10" s="373"/>
      <c r="F10" s="190"/>
      <c r="G10" s="373"/>
      <c r="H10" s="375"/>
      <c r="I10" s="373"/>
      <c r="J10" s="373"/>
    </row>
    <row r="11" spans="1:23">
      <c r="A11" s="190"/>
      <c r="B11" s="195" t="s">
        <v>243</v>
      </c>
      <c r="C11" s="195" t="s">
        <v>245</v>
      </c>
      <c r="D11" s="195">
        <v>285</v>
      </c>
      <c r="E11" s="195" t="s">
        <v>500</v>
      </c>
      <c r="F11" s="194"/>
      <c r="G11" s="195" t="s">
        <v>244</v>
      </c>
      <c r="H11" s="195" t="s">
        <v>247</v>
      </c>
      <c r="I11" s="195">
        <v>63</v>
      </c>
      <c r="J11" s="195" t="s">
        <v>503</v>
      </c>
      <c r="K11" s="223"/>
      <c r="W11" s="274" t="s">
        <v>722</v>
      </c>
    </row>
    <row r="12" spans="1:23">
      <c r="A12" s="190"/>
      <c r="B12" s="195" t="s">
        <v>243</v>
      </c>
      <c r="C12" s="195" t="s">
        <v>246</v>
      </c>
      <c r="D12" s="195"/>
      <c r="E12" s="195" t="s">
        <v>501</v>
      </c>
      <c r="F12" s="194"/>
      <c r="G12" s="195" t="s">
        <v>244</v>
      </c>
      <c r="H12" s="195" t="s">
        <v>248</v>
      </c>
      <c r="I12" s="195">
        <v>55</v>
      </c>
      <c r="J12" s="195" t="s">
        <v>505</v>
      </c>
      <c r="K12" s="223"/>
      <c r="W12" s="274" t="s">
        <v>723</v>
      </c>
    </row>
    <row r="13" spans="1:23">
      <c r="A13" s="190"/>
      <c r="B13" s="195" t="s">
        <v>243</v>
      </c>
      <c r="C13" s="195" t="s">
        <v>247</v>
      </c>
      <c r="D13" s="195">
        <v>98</v>
      </c>
      <c r="E13" s="195" t="s">
        <v>502</v>
      </c>
      <c r="F13" s="194"/>
      <c r="G13" s="195" t="s">
        <v>244</v>
      </c>
      <c r="H13" s="195" t="s">
        <v>249</v>
      </c>
      <c r="I13" s="195">
        <v>47</v>
      </c>
      <c r="J13" s="195" t="s">
        <v>507</v>
      </c>
      <c r="K13" s="223"/>
      <c r="W13" s="274" t="s">
        <v>724</v>
      </c>
    </row>
    <row r="14" spans="1:23">
      <c r="A14" s="190"/>
      <c r="B14" s="195" t="s">
        <v>243</v>
      </c>
      <c r="C14" s="195" t="s">
        <v>248</v>
      </c>
      <c r="D14" s="195">
        <v>89</v>
      </c>
      <c r="E14" s="195" t="s">
        <v>504</v>
      </c>
      <c r="F14" s="194"/>
      <c r="G14" s="195" t="s">
        <v>244</v>
      </c>
      <c r="H14" s="195" t="s">
        <v>547</v>
      </c>
      <c r="I14" s="195">
        <v>23</v>
      </c>
      <c r="J14" s="195" t="s">
        <v>1040</v>
      </c>
      <c r="K14" s="223"/>
      <c r="W14" s="274" t="s">
        <v>725</v>
      </c>
    </row>
    <row r="15" spans="1:23">
      <c r="A15" s="190"/>
      <c r="B15" s="195" t="s">
        <v>243</v>
      </c>
      <c r="C15" s="195" t="s">
        <v>249</v>
      </c>
      <c r="D15" s="195">
        <v>72</v>
      </c>
      <c r="E15" s="195" t="s">
        <v>506</v>
      </c>
      <c r="F15" s="194"/>
      <c r="G15" s="195" t="s">
        <v>244</v>
      </c>
      <c r="H15" s="195" t="s">
        <v>250</v>
      </c>
      <c r="I15" s="195">
        <v>35</v>
      </c>
      <c r="J15" s="195" t="s">
        <v>1053</v>
      </c>
      <c r="K15" s="223"/>
      <c r="W15" s="274" t="s">
        <v>726</v>
      </c>
    </row>
    <row r="16" spans="1:23">
      <c r="A16" s="190"/>
      <c r="B16" s="195" t="s">
        <v>243</v>
      </c>
      <c r="C16" s="195" t="s">
        <v>250</v>
      </c>
      <c r="D16" s="195">
        <v>57</v>
      </c>
      <c r="E16" s="195" t="s">
        <v>508</v>
      </c>
      <c r="F16" s="194"/>
      <c r="G16" s="195" t="s">
        <v>244</v>
      </c>
      <c r="H16" s="195" t="s">
        <v>251</v>
      </c>
      <c r="I16" s="195">
        <v>30</v>
      </c>
      <c r="J16" s="195" t="s">
        <v>509</v>
      </c>
      <c r="K16" s="223"/>
      <c r="W16" s="274" t="s">
        <v>727</v>
      </c>
    </row>
    <row r="17" spans="1:23">
      <c r="A17" s="190"/>
      <c r="B17" s="195" t="s">
        <v>243</v>
      </c>
      <c r="C17" s="195" t="s">
        <v>251</v>
      </c>
      <c r="D17" s="195">
        <v>44</v>
      </c>
      <c r="E17" s="195" t="s">
        <v>510</v>
      </c>
      <c r="F17" s="194"/>
      <c r="G17" s="195" t="s">
        <v>244</v>
      </c>
      <c r="H17" s="195" t="s">
        <v>252</v>
      </c>
      <c r="I17" s="195">
        <v>26</v>
      </c>
      <c r="J17" s="195" t="s">
        <v>511</v>
      </c>
      <c r="K17" s="223"/>
      <c r="W17" s="274" t="s">
        <v>728</v>
      </c>
    </row>
    <row r="18" spans="1:23">
      <c r="A18" s="190"/>
      <c r="B18" s="195" t="s">
        <v>243</v>
      </c>
      <c r="C18" s="195" t="s">
        <v>252</v>
      </c>
      <c r="D18" s="195">
        <v>36</v>
      </c>
      <c r="E18" s="195" t="s">
        <v>512</v>
      </c>
      <c r="F18" s="194"/>
      <c r="G18" s="195" t="s">
        <v>244</v>
      </c>
      <c r="H18" s="195" t="s">
        <v>253</v>
      </c>
      <c r="I18" s="195">
        <v>21</v>
      </c>
      <c r="J18" s="195" t="s">
        <v>513</v>
      </c>
      <c r="K18" s="223"/>
      <c r="W18" s="274" t="s">
        <v>729</v>
      </c>
    </row>
    <row r="19" spans="1:23">
      <c r="A19" s="190"/>
      <c r="B19" s="195" t="s">
        <v>243</v>
      </c>
      <c r="C19" s="195" t="s">
        <v>253</v>
      </c>
      <c r="D19" s="195">
        <v>30.5</v>
      </c>
      <c r="E19" s="195" t="s">
        <v>1049</v>
      </c>
      <c r="F19" s="194"/>
      <c r="K19" s="223"/>
      <c r="W19" s="274" t="s">
        <v>730</v>
      </c>
    </row>
    <row r="20" spans="1:23">
      <c r="A20" s="190"/>
      <c r="B20" s="195" t="s">
        <v>243</v>
      </c>
      <c r="C20" s="195" t="s">
        <v>545</v>
      </c>
      <c r="D20" s="195"/>
      <c r="E20" s="195" t="s">
        <v>548</v>
      </c>
      <c r="F20" s="194"/>
      <c r="K20" s="223"/>
      <c r="W20" s="274" t="s">
        <v>731</v>
      </c>
    </row>
    <row r="21" spans="1:23">
      <c r="A21" s="190"/>
      <c r="B21" s="195" t="s">
        <v>243</v>
      </c>
      <c r="C21" s="195" t="s">
        <v>254</v>
      </c>
      <c r="D21" s="195">
        <v>27</v>
      </c>
      <c r="E21" s="195" t="s">
        <v>514</v>
      </c>
      <c r="F21" s="194"/>
      <c r="K21" s="223"/>
      <c r="W21" s="274" t="s">
        <v>731</v>
      </c>
    </row>
    <row r="22" spans="1:23">
      <c r="A22" s="190"/>
      <c r="B22" s="195" t="s">
        <v>243</v>
      </c>
      <c r="C22" s="195" t="s">
        <v>166</v>
      </c>
      <c r="D22" s="195">
        <v>23</v>
      </c>
      <c r="E22" s="195" t="s">
        <v>515</v>
      </c>
      <c r="F22" s="194"/>
      <c r="K22" s="223"/>
      <c r="W22" s="274" t="s">
        <v>732</v>
      </c>
    </row>
    <row r="23" spans="1:23">
      <c r="A23" s="190"/>
      <c r="B23" s="195" t="s">
        <v>243</v>
      </c>
      <c r="C23" s="195" t="s">
        <v>168</v>
      </c>
      <c r="D23" s="195">
        <v>20</v>
      </c>
      <c r="E23" s="195" t="s">
        <v>516</v>
      </c>
      <c r="F23" s="194"/>
      <c r="K23" s="223"/>
      <c r="W23" s="274" t="s">
        <v>733</v>
      </c>
    </row>
    <row r="24" spans="1:23">
      <c r="A24" s="190"/>
      <c r="B24" s="195" t="s">
        <v>243</v>
      </c>
      <c r="C24" s="195" t="s">
        <v>170</v>
      </c>
      <c r="D24" s="195">
        <v>17</v>
      </c>
      <c r="E24" s="195" t="s">
        <v>517</v>
      </c>
      <c r="F24" s="194"/>
      <c r="K24" s="223"/>
      <c r="W24" s="274" t="s">
        <v>734</v>
      </c>
    </row>
    <row r="25" spans="1:23">
      <c r="A25" s="190"/>
      <c r="F25" s="194"/>
      <c r="K25" s="223"/>
      <c r="W25" s="274" t="s">
        <v>735</v>
      </c>
    </row>
    <row r="26" spans="1:23">
      <c r="A26" s="190"/>
      <c r="F26" s="194"/>
      <c r="G26" s="223"/>
      <c r="H26" s="223"/>
      <c r="I26" s="223"/>
      <c r="J26" s="223"/>
      <c r="K26" s="223"/>
      <c r="W26" s="274" t="s">
        <v>736</v>
      </c>
    </row>
    <row r="27" spans="1:23" hidden="1">
      <c r="A27" s="190"/>
      <c r="B27" s="248" t="s">
        <v>243</v>
      </c>
      <c r="C27" s="248" t="s">
        <v>313</v>
      </c>
      <c r="D27" s="248"/>
      <c r="E27" s="248" t="s">
        <v>518</v>
      </c>
      <c r="F27" s="194"/>
      <c r="G27" s="223"/>
      <c r="H27" s="223"/>
      <c r="I27" s="223"/>
      <c r="J27" s="223"/>
      <c r="K27" s="223"/>
      <c r="W27" s="274" t="s">
        <v>737</v>
      </c>
    </row>
    <row r="28" spans="1:23" hidden="1">
      <c r="A28" s="190"/>
      <c r="B28" s="248" t="s">
        <v>243</v>
      </c>
      <c r="C28" s="248" t="s">
        <v>546</v>
      </c>
      <c r="D28" s="248"/>
      <c r="E28" s="248" t="s">
        <v>549</v>
      </c>
      <c r="F28" s="276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6" t="s">
        <v>255</v>
      </c>
      <c r="C36" s="376"/>
      <c r="D36" s="376"/>
      <c r="E36" s="376"/>
      <c r="F36" s="194"/>
      <c r="G36" s="226"/>
      <c r="H36" s="226"/>
      <c r="I36" s="226"/>
      <c r="J36" s="226"/>
    </row>
    <row r="37" spans="1:23" ht="12.75" customHeight="1">
      <c r="A37" s="190"/>
      <c r="B37" s="377" t="s">
        <v>25</v>
      </c>
      <c r="C37" s="380" t="s">
        <v>240</v>
      </c>
      <c r="D37" s="377" t="s">
        <v>241</v>
      </c>
      <c r="E37" s="377" t="s">
        <v>339</v>
      </c>
      <c r="F37" s="194"/>
      <c r="G37" s="226"/>
      <c r="H37" s="226"/>
      <c r="I37" s="226"/>
      <c r="J37" s="226"/>
    </row>
    <row r="38" spans="1:23">
      <c r="A38" s="190"/>
      <c r="B38" s="378"/>
      <c r="C38" s="381"/>
      <c r="D38" s="378"/>
      <c r="E38" s="378"/>
      <c r="F38" s="194"/>
      <c r="G38" s="226"/>
      <c r="H38" s="226"/>
      <c r="I38" s="226"/>
      <c r="J38" s="226"/>
    </row>
    <row r="39" spans="1:23" ht="18.75" customHeight="1" thickBot="1">
      <c r="A39" s="190"/>
      <c r="B39" s="379"/>
      <c r="C39" s="382"/>
      <c r="D39" s="379"/>
      <c r="E39" s="379"/>
      <c r="F39" s="194"/>
      <c r="G39" s="226"/>
      <c r="H39" s="226"/>
      <c r="I39" s="226"/>
      <c r="J39" s="226"/>
    </row>
    <row r="40" spans="1:23">
      <c r="A40" s="190"/>
      <c r="B40" s="195" t="s">
        <v>256</v>
      </c>
      <c r="C40" s="195" t="s">
        <v>245</v>
      </c>
      <c r="D40" s="195"/>
      <c r="E40" s="195" t="s">
        <v>978</v>
      </c>
      <c r="F40" s="194"/>
      <c r="G40" s="226"/>
      <c r="H40" s="226"/>
      <c r="I40" s="226"/>
      <c r="J40" s="226"/>
      <c r="W40" s="274" t="s">
        <v>738</v>
      </c>
    </row>
    <row r="41" spans="1:23">
      <c r="A41" s="190"/>
      <c r="B41" s="195" t="s">
        <v>256</v>
      </c>
      <c r="C41" s="195" t="s">
        <v>247</v>
      </c>
      <c r="D41" s="195">
        <v>55</v>
      </c>
      <c r="E41" s="195" t="s">
        <v>550</v>
      </c>
      <c r="F41" s="194"/>
      <c r="G41" s="226"/>
      <c r="H41" s="226"/>
      <c r="I41" s="226"/>
      <c r="J41" s="226"/>
      <c r="W41" s="274" t="s">
        <v>739</v>
      </c>
    </row>
    <row r="42" spans="1:23">
      <c r="A42" s="190"/>
      <c r="B42" s="195" t="s">
        <v>256</v>
      </c>
      <c r="C42" s="195" t="s">
        <v>248</v>
      </c>
      <c r="D42" s="195">
        <v>52</v>
      </c>
      <c r="E42" s="195" t="s">
        <v>974</v>
      </c>
      <c r="F42" s="194"/>
      <c r="G42" s="226"/>
      <c r="H42" s="226"/>
      <c r="I42" s="226"/>
      <c r="J42" s="226"/>
      <c r="W42" s="274" t="s">
        <v>740</v>
      </c>
    </row>
    <row r="43" spans="1:23">
      <c r="A43" s="190"/>
      <c r="B43" s="195" t="s">
        <v>256</v>
      </c>
      <c r="C43" s="195" t="s">
        <v>249</v>
      </c>
      <c r="D43" s="195">
        <v>44</v>
      </c>
      <c r="E43" s="195" t="s">
        <v>551</v>
      </c>
      <c r="F43" s="194"/>
      <c r="G43" s="226"/>
      <c r="H43" s="226"/>
      <c r="I43" s="226"/>
      <c r="J43" s="226"/>
      <c r="W43" s="274" t="s">
        <v>741</v>
      </c>
    </row>
    <row r="44" spans="1:23">
      <c r="A44" s="190"/>
      <c r="B44" s="195" t="s">
        <v>256</v>
      </c>
      <c r="C44" s="195" t="s">
        <v>547</v>
      </c>
      <c r="D44" s="195">
        <v>36</v>
      </c>
      <c r="E44" s="195" t="s">
        <v>552</v>
      </c>
      <c r="F44" s="194"/>
      <c r="G44" s="226"/>
      <c r="H44" s="226"/>
      <c r="I44" s="226"/>
      <c r="J44" s="226"/>
      <c r="W44" s="274" t="s">
        <v>742</v>
      </c>
    </row>
    <row r="45" spans="1:23">
      <c r="A45" s="190"/>
      <c r="B45" s="195" t="s">
        <v>256</v>
      </c>
      <c r="C45" s="195" t="s">
        <v>250</v>
      </c>
      <c r="D45" s="195">
        <v>32</v>
      </c>
      <c r="E45" s="195" t="s">
        <v>975</v>
      </c>
      <c r="F45" s="194"/>
      <c r="G45" s="226"/>
      <c r="H45" s="226"/>
      <c r="I45" s="226"/>
      <c r="J45" s="226"/>
      <c r="W45" s="274" t="s">
        <v>743</v>
      </c>
    </row>
    <row r="46" spans="1:23">
      <c r="A46" s="190"/>
      <c r="B46" s="195" t="s">
        <v>256</v>
      </c>
      <c r="C46" s="195" t="s">
        <v>251</v>
      </c>
      <c r="D46" s="195">
        <v>29</v>
      </c>
      <c r="E46" s="195" t="s">
        <v>519</v>
      </c>
      <c r="F46" s="194"/>
      <c r="G46" s="226"/>
      <c r="H46" s="226"/>
      <c r="I46" s="226"/>
      <c r="J46" s="226"/>
      <c r="W46" s="274" t="s">
        <v>744</v>
      </c>
    </row>
    <row r="47" spans="1:23">
      <c r="A47" s="190"/>
      <c r="B47" s="195" t="s">
        <v>256</v>
      </c>
      <c r="C47" s="195" t="s">
        <v>252</v>
      </c>
      <c r="D47" s="195">
        <v>25</v>
      </c>
      <c r="E47" s="195" t="s">
        <v>520</v>
      </c>
      <c r="F47" s="194"/>
      <c r="G47" s="226"/>
      <c r="H47" s="226"/>
      <c r="I47" s="226"/>
      <c r="J47" s="226"/>
      <c r="W47" s="274" t="s">
        <v>745</v>
      </c>
    </row>
    <row r="48" spans="1:23">
      <c r="A48" s="190"/>
      <c r="B48" s="195" t="s">
        <v>256</v>
      </c>
      <c r="C48" s="195" t="s">
        <v>253</v>
      </c>
      <c r="D48" s="195">
        <v>23</v>
      </c>
      <c r="E48" s="195" t="s">
        <v>521</v>
      </c>
      <c r="F48" s="194"/>
      <c r="G48" s="225"/>
      <c r="H48" s="226"/>
      <c r="I48" s="225"/>
      <c r="J48" s="227"/>
      <c r="W48" s="274" t="s">
        <v>746</v>
      </c>
    </row>
    <row r="49" spans="1:23">
      <c r="A49" s="190"/>
      <c r="F49" s="194"/>
      <c r="G49" s="225"/>
      <c r="H49" s="226"/>
      <c r="I49" s="225"/>
      <c r="J49" s="227"/>
      <c r="W49" s="274" t="s">
        <v>747</v>
      </c>
    </row>
    <row r="50" spans="1:23">
      <c r="A50" s="190"/>
      <c r="F50" s="194"/>
      <c r="G50" s="225"/>
      <c r="H50" s="226"/>
      <c r="I50" s="225"/>
      <c r="J50" s="227"/>
      <c r="W50" s="274" t="s">
        <v>748</v>
      </c>
    </row>
    <row r="51" spans="1:23">
      <c r="A51" s="190"/>
      <c r="F51" s="194"/>
      <c r="G51" s="196"/>
      <c r="H51" s="197"/>
      <c r="I51" s="197"/>
      <c r="J51" s="194"/>
      <c r="W51" s="274" t="s">
        <v>749</v>
      </c>
    </row>
    <row r="52" spans="1:23">
      <c r="A52" s="190"/>
      <c r="F52" s="194"/>
      <c r="G52" s="199"/>
      <c r="H52" s="199"/>
      <c r="I52" s="199"/>
      <c r="J52" s="200"/>
      <c r="W52" s="274" t="s">
        <v>750</v>
      </c>
    </row>
    <row r="53" spans="1:23">
      <c r="A53" s="190"/>
      <c r="F53" s="194"/>
      <c r="G53" s="190"/>
      <c r="H53" s="190"/>
      <c r="I53" s="190"/>
      <c r="J53" s="201"/>
    </row>
    <row r="54" spans="1:23">
      <c r="A54" s="190"/>
      <c r="F54" s="276"/>
      <c r="G54" s="190"/>
      <c r="H54" s="190"/>
      <c r="I54" s="190"/>
      <c r="J54" s="201"/>
    </row>
    <row r="55" spans="1:23">
      <c r="A55" s="190"/>
      <c r="G55" s="371"/>
      <c r="H55" s="371"/>
      <c r="I55" s="371"/>
      <c r="J55" s="371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4" t="s">
        <v>751</v>
      </c>
    </row>
    <row r="71" spans="1:23">
      <c r="W71" s="274" t="s">
        <v>752</v>
      </c>
    </row>
    <row r="72" spans="1:23">
      <c r="W72" s="274" t="s">
        <v>753</v>
      </c>
    </row>
    <row r="73" spans="1:23">
      <c r="W73" s="274" t="s">
        <v>754</v>
      </c>
    </row>
    <row r="74" spans="1:23">
      <c r="W74" s="274" t="s">
        <v>755</v>
      </c>
    </row>
    <row r="75" spans="1:23">
      <c r="W75" s="274" t="s">
        <v>756</v>
      </c>
    </row>
    <row r="76" spans="1:23">
      <c r="W76" s="274" t="s">
        <v>757</v>
      </c>
    </row>
    <row r="77" spans="1:23">
      <c r="W77" s="274" t="s">
        <v>758</v>
      </c>
    </row>
    <row r="78" spans="1:23">
      <c r="W78" s="274" t="s">
        <v>759</v>
      </c>
    </row>
    <row r="79" spans="1:23">
      <c r="W79" s="274" t="s">
        <v>760</v>
      </c>
    </row>
    <row r="80" spans="1:23">
      <c r="W80" s="274" t="s">
        <v>761</v>
      </c>
    </row>
    <row r="81" spans="23:23">
      <c r="W81" s="274" t="s">
        <v>762</v>
      </c>
    </row>
    <row r="82" spans="23:23">
      <c r="W82" s="274" t="s">
        <v>763</v>
      </c>
    </row>
  </sheetData>
  <sheetProtection selectLockedCells="1" selectUnlockedCells="1"/>
  <mergeCells count="16">
    <mergeCell ref="G55:J55"/>
    <mergeCell ref="B36:E36"/>
    <mergeCell ref="B37:B39"/>
    <mergeCell ref="C37:C39"/>
    <mergeCell ref="D37:D39"/>
    <mergeCell ref="E37:E39"/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topLeftCell="A172" workbookViewId="0">
      <selection activeCell="I199" sqref="I199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308</v>
      </c>
      <c r="B2" s="152" t="s">
        <v>335</v>
      </c>
      <c r="C2" s="152" t="s">
        <v>305</v>
      </c>
      <c r="E2" s="153" t="s">
        <v>259</v>
      </c>
      <c r="F2" s="153" t="s">
        <v>260</v>
      </c>
      <c r="G2" s="153" t="s">
        <v>261</v>
      </c>
      <c r="H2" s="153" t="s">
        <v>262</v>
      </c>
      <c r="I2" s="153" t="s">
        <v>263</v>
      </c>
      <c r="J2" s="153" t="s">
        <v>301</v>
      </c>
      <c r="K2" s="153" t="s">
        <v>264</v>
      </c>
      <c r="N2" s="154" t="s">
        <v>265</v>
      </c>
      <c r="O2" s="164" t="s">
        <v>308</v>
      </c>
      <c r="P2" s="164" t="s">
        <v>309</v>
      </c>
      <c r="Q2" s="164" t="s">
        <v>310</v>
      </c>
      <c r="R2" s="164" t="s">
        <v>311</v>
      </c>
      <c r="S2" s="164" t="s">
        <v>312</v>
      </c>
      <c r="T2" s="164" t="s">
        <v>307</v>
      </c>
      <c r="U2" s="164"/>
      <c r="V2" s="164"/>
      <c r="W2" s="165"/>
    </row>
    <row r="3" spans="1:24">
      <c r="A3" s="275" t="s">
        <v>778</v>
      </c>
      <c r="B3" s="152" t="s">
        <v>54</v>
      </c>
      <c r="C3" s="152" t="s">
        <v>302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70,32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5" t="s">
        <v>779</v>
      </c>
      <c r="B4" s="152" t="s">
        <v>54</v>
      </c>
      <c r="C4" s="152" t="s">
        <v>302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73,32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5" t="s">
        <v>780</v>
      </c>
      <c r="B5" s="152" t="s">
        <v>54</v>
      </c>
      <c r="C5" s="152" t="s">
        <v>302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76,08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5" t="s">
        <v>781</v>
      </c>
      <c r="B6" s="152" t="s">
        <v>54</v>
      </c>
      <c r="C6" s="152" t="s">
        <v>302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83,40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5" t="s">
        <v>782</v>
      </c>
      <c r="B7" s="152" t="s">
        <v>54</v>
      </c>
      <c r="C7" s="152" t="s">
        <v>302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86,64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5" t="s">
        <v>783</v>
      </c>
      <c r="B8" s="152" t="s">
        <v>54</v>
      </c>
      <c r="C8" s="152" t="s">
        <v>302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90,60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5" t="s">
        <v>784</v>
      </c>
      <c r="B9" s="152" t="s">
        <v>54</v>
      </c>
      <c r="C9" s="152" t="s">
        <v>302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98,52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5" t="s">
        <v>785</v>
      </c>
      <c r="B10" s="152" t="s">
        <v>54</v>
      </c>
      <c r="C10" s="152" t="s">
        <v>302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107,76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5" t="s">
        <v>786</v>
      </c>
      <c r="B11" s="152" t="s">
        <v>54</v>
      </c>
      <c r="C11" s="152" t="s">
        <v>302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123,84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5" t="s">
        <v>787</v>
      </c>
      <c r="B12" s="152" t="s">
        <v>54</v>
      </c>
      <c r="C12" s="152" t="s">
        <v>302</v>
      </c>
      <c r="D12" s="152" t="s">
        <v>266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136,32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5" t="s">
        <v>788</v>
      </c>
      <c r="B13" s="152" t="s">
        <v>54</v>
      </c>
      <c r="C13" s="152" t="s">
        <v>302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96,12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5" t="s">
        <v>789</v>
      </c>
      <c r="B14" s="152" t="s">
        <v>54</v>
      </c>
      <c r="C14" s="152" t="s">
        <v>302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100,32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5" t="s">
        <v>790</v>
      </c>
      <c r="B15" s="152" t="s">
        <v>54</v>
      </c>
      <c r="C15" s="152" t="s">
        <v>302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106,80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5" t="s">
        <v>791</v>
      </c>
      <c r="B16" s="152" t="s">
        <v>54</v>
      </c>
      <c r="C16" s="152" t="s">
        <v>302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111,96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5" t="s">
        <v>792</v>
      </c>
      <c r="B17" s="152" t="s">
        <v>54</v>
      </c>
      <c r="C17" s="152" t="s">
        <v>302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120,00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5" t="s">
        <v>793</v>
      </c>
      <c r="B18" s="152" t="s">
        <v>54</v>
      </c>
      <c r="C18" s="152" t="s">
        <v>302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123,60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5" t="s">
        <v>794</v>
      </c>
      <c r="B19" s="152" t="s">
        <v>54</v>
      </c>
      <c r="C19" s="152" t="s">
        <v>302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134,88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5" t="s">
        <v>795</v>
      </c>
      <c r="B20" s="152" t="s">
        <v>54</v>
      </c>
      <c r="C20" s="152" t="s">
        <v>302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144,24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5" t="s">
        <v>796</v>
      </c>
      <c r="B21" s="152" t="s">
        <v>54</v>
      </c>
      <c r="C21" s="152" t="s">
        <v>302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159,00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5" t="s">
        <v>797</v>
      </c>
      <c r="B22" s="152" t="s">
        <v>54</v>
      </c>
      <c r="C22" s="152" t="s">
        <v>302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173,16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5" t="s">
        <v>798</v>
      </c>
      <c r="B23" s="152" t="s">
        <v>54</v>
      </c>
      <c r="C23" s="152" t="s">
        <v>302</v>
      </c>
      <c r="D23" s="152" t="s">
        <v>267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214,44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5" t="s">
        <v>1033</v>
      </c>
      <c r="B24" s="152" t="s">
        <v>54</v>
      </c>
      <c r="C24" s="152" t="s">
        <v>303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136,92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5" t="s">
        <v>1035</v>
      </c>
      <c r="B25" s="152" t="s">
        <v>54</v>
      </c>
      <c r="C25" s="152" t="s">
        <v>303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170,40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5" t="s">
        <v>1036</v>
      </c>
      <c r="B26" s="152" t="s">
        <v>54</v>
      </c>
      <c r="C26" s="152" t="s">
        <v>303</v>
      </c>
      <c r="D26" s="152" t="s">
        <v>1034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184,56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5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5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5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5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5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5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5" t="s">
        <v>1024</v>
      </c>
      <c r="B33" s="152" t="s">
        <v>54</v>
      </c>
      <c r="C33" s="152" t="s">
        <v>303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354,36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5" t="s">
        <v>1023</v>
      </c>
      <c r="B34" s="152" t="s">
        <v>54</v>
      </c>
      <c r="C34" s="152" t="s">
        <v>303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376,20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5" t="s">
        <v>1022</v>
      </c>
      <c r="B35" s="152" t="s">
        <v>54</v>
      </c>
      <c r="C35" s="152" t="s">
        <v>303</v>
      </c>
      <c r="D35" s="152" t="s">
        <v>268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446,28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5" t="s">
        <v>799</v>
      </c>
      <c r="B36" s="152" t="s">
        <v>54</v>
      </c>
      <c r="C36" s="152" t="s">
        <v>303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27,12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5" t="s">
        <v>800</v>
      </c>
      <c r="B37" s="152" t="s">
        <v>54</v>
      </c>
      <c r="C37" s="152" t="s">
        <v>303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26,52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5" t="s">
        <v>801</v>
      </c>
      <c r="B38" s="152" t="s">
        <v>54</v>
      </c>
      <c r="C38" s="152" t="s">
        <v>303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37,80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5" t="s">
        <v>802</v>
      </c>
      <c r="B39" s="152" t="s">
        <v>54</v>
      </c>
      <c r="C39" s="152" t="s">
        <v>303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42,96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5" t="s">
        <v>803</v>
      </c>
      <c r="B40" s="152" t="s">
        <v>54</v>
      </c>
      <c r="C40" s="152" t="s">
        <v>303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52,80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5" t="s">
        <v>804</v>
      </c>
      <c r="B41" s="152" t="s">
        <v>54</v>
      </c>
      <c r="C41" s="152" t="s">
        <v>303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58,80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5" t="s">
        <v>805</v>
      </c>
      <c r="B42" s="152" t="s">
        <v>54</v>
      </c>
      <c r="C42" s="152" t="s">
        <v>303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87,48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5" t="s">
        <v>806</v>
      </c>
      <c r="B43" s="152" t="s">
        <v>54</v>
      </c>
      <c r="C43" s="152" t="s">
        <v>303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67,32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5" t="s">
        <v>807</v>
      </c>
      <c r="B44" s="152" t="s">
        <v>54</v>
      </c>
      <c r="C44" s="152" t="s">
        <v>303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73,56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5" t="s">
        <v>808</v>
      </c>
      <c r="B45" s="152" t="s">
        <v>54</v>
      </c>
      <c r="C45" s="152" t="s">
        <v>303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96,60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5" t="s">
        <v>809</v>
      </c>
      <c r="B46" s="152" t="s">
        <v>54</v>
      </c>
      <c r="C46" s="152" t="s">
        <v>303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120,72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5" t="s">
        <v>810</v>
      </c>
      <c r="B47" s="152" t="s">
        <v>54</v>
      </c>
      <c r="C47" s="152" t="s">
        <v>303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150,72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5" t="s">
        <v>811</v>
      </c>
      <c r="B48" s="152" t="s">
        <v>54</v>
      </c>
      <c r="C48" s="152" t="s">
        <v>303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216,96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5" t="s">
        <v>812</v>
      </c>
      <c r="B49" s="152" t="s">
        <v>54</v>
      </c>
      <c r="C49" s="152" t="s">
        <v>303</v>
      </c>
      <c r="D49" s="152" t="s">
        <v>269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246,60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5" t="s">
        <v>813</v>
      </c>
      <c r="B50" s="152" t="s">
        <v>54</v>
      </c>
      <c r="C50" s="152" t="s">
        <v>303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27,12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5" t="s">
        <v>814</v>
      </c>
      <c r="B51" s="152" t="s">
        <v>54</v>
      </c>
      <c r="C51" s="152" t="s">
        <v>303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26,52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5" t="s">
        <v>815</v>
      </c>
      <c r="B52" s="152" t="s">
        <v>54</v>
      </c>
      <c r="C52" s="152" t="s">
        <v>303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37,80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5" t="s">
        <v>816</v>
      </c>
      <c r="B53" s="152" t="s">
        <v>54</v>
      </c>
      <c r="C53" s="152" t="s">
        <v>303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42,96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5" t="s">
        <v>817</v>
      </c>
      <c r="B54" s="152" t="s">
        <v>54</v>
      </c>
      <c r="C54" s="152" t="s">
        <v>303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52,80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5" t="s">
        <v>818</v>
      </c>
      <c r="B55" s="152" t="s">
        <v>54</v>
      </c>
      <c r="C55" s="152" t="s">
        <v>303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58,80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5" t="s">
        <v>819</v>
      </c>
      <c r="B56" s="152" t="s">
        <v>54</v>
      </c>
      <c r="C56" s="152" t="s">
        <v>303</v>
      </c>
      <c r="D56" s="152" t="s">
        <v>270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87,48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5" t="s">
        <v>820</v>
      </c>
      <c r="B57" s="152" t="s">
        <v>54</v>
      </c>
      <c r="C57" s="152" t="s">
        <v>303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28,44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5" t="s">
        <v>821</v>
      </c>
      <c r="B58" s="152" t="s">
        <v>54</v>
      </c>
      <c r="C58" s="152" t="s">
        <v>303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27,12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5" t="s">
        <v>822</v>
      </c>
      <c r="B59" s="152" t="s">
        <v>54</v>
      </c>
      <c r="C59" s="152" t="s">
        <v>303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44,40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5" t="s">
        <v>823</v>
      </c>
      <c r="B60" s="152" t="s">
        <v>54</v>
      </c>
      <c r="C60" s="152" t="s">
        <v>303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60,12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5" t="s">
        <v>824</v>
      </c>
      <c r="B61" s="152" t="s">
        <v>54</v>
      </c>
      <c r="C61" s="152" t="s">
        <v>303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75,24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5" t="s">
        <v>825</v>
      </c>
      <c r="B62" s="152" t="s">
        <v>54</v>
      </c>
      <c r="C62" s="152" t="s">
        <v>303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99,72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5" t="s">
        <v>826</v>
      </c>
      <c r="B63" s="152" t="s">
        <v>54</v>
      </c>
      <c r="C63" s="152" t="s">
        <v>303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124,44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5" t="s">
        <v>827</v>
      </c>
      <c r="B64" s="152" t="s">
        <v>54</v>
      </c>
      <c r="C64" s="152" t="s">
        <v>303</v>
      </c>
      <c r="D64" s="152" t="s">
        <v>271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153,60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5" t="s">
        <v>828</v>
      </c>
      <c r="B65" s="152" t="s">
        <v>54</v>
      </c>
      <c r="C65" s="152" t="s">
        <v>303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28,44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5" t="s">
        <v>829</v>
      </c>
      <c r="B66" s="152" t="s">
        <v>54</v>
      </c>
      <c r="C66" s="152" t="s">
        <v>303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27,12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5" t="s">
        <v>830</v>
      </c>
      <c r="B67" s="152" t="s">
        <v>54</v>
      </c>
      <c r="C67" s="152" t="s">
        <v>303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44,40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5" t="s">
        <v>831</v>
      </c>
      <c r="B68" s="152" t="s">
        <v>54</v>
      </c>
      <c r="C68" s="152" t="s">
        <v>303</v>
      </c>
      <c r="D68" s="152" t="s">
        <v>272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60,12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5" t="s">
        <v>832</v>
      </c>
      <c r="B69" s="152" t="s">
        <v>54</v>
      </c>
      <c r="C69" s="152" t="s">
        <v>303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203,04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5" t="s">
        <v>833</v>
      </c>
      <c r="B70" s="152" t="s">
        <v>54</v>
      </c>
      <c r="C70" s="152" t="s">
        <v>303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279,48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5" t="s">
        <v>834</v>
      </c>
      <c r="B71" s="152" t="s">
        <v>54</v>
      </c>
      <c r="C71" s="152" t="s">
        <v>303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325,32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5" t="s">
        <v>835</v>
      </c>
      <c r="B72" s="152" t="s">
        <v>54</v>
      </c>
      <c r="C72" s="152" t="s">
        <v>303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385,44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5" t="s">
        <v>836</v>
      </c>
      <c r="B73" s="152" t="s">
        <v>54</v>
      </c>
      <c r="C73" s="152" t="s">
        <v>303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452,88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5" t="s">
        <v>837</v>
      </c>
      <c r="B74" s="152" t="s">
        <v>54</v>
      </c>
      <c r="C74" s="152" t="s">
        <v>303</v>
      </c>
      <c r="D74" s="152" t="s">
        <v>273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515,52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5" t="s">
        <v>838</v>
      </c>
      <c r="B75" s="152" t="s">
        <v>54</v>
      </c>
      <c r="C75" s="152" t="s">
        <v>303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35,04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5" t="s">
        <v>839</v>
      </c>
      <c r="B76" s="152" t="s">
        <v>54</v>
      </c>
      <c r="C76" s="152" t="s">
        <v>303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50,28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5" t="s">
        <v>840</v>
      </c>
      <c r="B77" s="152" t="s">
        <v>54</v>
      </c>
      <c r="C77" s="152" t="s">
        <v>303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64,68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5" t="s">
        <v>841</v>
      </c>
      <c r="B78" s="152" t="s">
        <v>54</v>
      </c>
      <c r="C78" s="152" t="s">
        <v>303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76,44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5" t="s">
        <v>842</v>
      </c>
      <c r="B79" s="152" t="s">
        <v>54</v>
      </c>
      <c r="C79" s="152" t="s">
        <v>303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98,40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5" t="s">
        <v>843</v>
      </c>
      <c r="B80" s="152" t="s">
        <v>54</v>
      </c>
      <c r="C80" s="152" t="s">
        <v>303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122,52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5" t="s">
        <v>844</v>
      </c>
      <c r="B81" s="152" t="s">
        <v>54</v>
      </c>
      <c r="C81" s="152" t="s">
        <v>303</v>
      </c>
      <c r="D81" s="152" t="s">
        <v>274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152,88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5" t="s">
        <v>845</v>
      </c>
      <c r="B82" s="152" t="s">
        <v>54</v>
      </c>
      <c r="C82" s="152" t="s">
        <v>303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35,04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5" t="s">
        <v>846</v>
      </c>
      <c r="B83" s="152" t="s">
        <v>54</v>
      </c>
      <c r="C83" s="152" t="s">
        <v>303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50,28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5" t="s">
        <v>847</v>
      </c>
      <c r="B84" s="152" t="s">
        <v>54</v>
      </c>
      <c r="C84" s="152" t="s">
        <v>303</v>
      </c>
      <c r="D84" s="152" t="s">
        <v>275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64,68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5" t="s">
        <v>848</v>
      </c>
      <c r="B85" s="152" t="s">
        <v>54</v>
      </c>
      <c r="C85" s="152" t="s">
        <v>303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6,48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5" t="s">
        <v>849</v>
      </c>
      <c r="B86" s="152" t="s">
        <v>54</v>
      </c>
      <c r="C86" s="152" t="s">
        <v>303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9,96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5" t="s">
        <v>850</v>
      </c>
      <c r="B87" s="152" t="s">
        <v>54</v>
      </c>
      <c r="C87" s="152" t="s">
        <v>303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13,20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5" t="s">
        <v>851</v>
      </c>
      <c r="B88" s="152" t="s">
        <v>54</v>
      </c>
      <c r="C88" s="152" t="s">
        <v>303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17,40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5" t="s">
        <v>852</v>
      </c>
      <c r="B89" s="152" t="s">
        <v>54</v>
      </c>
      <c r="C89" s="152" t="s">
        <v>303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29,76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5" t="s">
        <v>853</v>
      </c>
      <c r="B90" s="152" t="s">
        <v>54</v>
      </c>
      <c r="C90" s="152" t="s">
        <v>303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28,08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5" t="s">
        <v>854</v>
      </c>
      <c r="B91" s="152" t="s">
        <v>54</v>
      </c>
      <c r="C91" s="152" t="s">
        <v>303</v>
      </c>
      <c r="D91" s="152" t="s">
        <v>276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53,16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5" t="s">
        <v>855</v>
      </c>
      <c r="B92" s="152" t="s">
        <v>54</v>
      </c>
      <c r="C92" s="152" t="s">
        <v>303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6,96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5" t="s">
        <v>856</v>
      </c>
      <c r="B93" s="152" t="s">
        <v>54</v>
      </c>
      <c r="C93" s="152" t="s">
        <v>303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12,96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5" t="s">
        <v>857</v>
      </c>
      <c r="B94" s="152" t="s">
        <v>54</v>
      </c>
      <c r="C94" s="152" t="s">
        <v>303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16,20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5" t="s">
        <v>858</v>
      </c>
      <c r="B95" s="152" t="s">
        <v>54</v>
      </c>
      <c r="C95" s="152" t="s">
        <v>303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19,44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5" t="s">
        <v>859</v>
      </c>
      <c r="B96" s="152" t="s">
        <v>54</v>
      </c>
      <c r="C96" s="152" t="s">
        <v>303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24,84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5" t="s">
        <v>860</v>
      </c>
      <c r="B97" s="152" t="s">
        <v>54</v>
      </c>
      <c r="C97" s="152" t="s">
        <v>303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37,56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5" t="s">
        <v>861</v>
      </c>
      <c r="B98" s="152" t="s">
        <v>54</v>
      </c>
      <c r="C98" s="152" t="s">
        <v>303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45,36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5" t="s">
        <v>862</v>
      </c>
      <c r="B99" s="152" t="s">
        <v>54</v>
      </c>
      <c r="C99" s="152" t="s">
        <v>303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78,24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5" t="s">
        <v>863</v>
      </c>
      <c r="B100" s="152" t="s">
        <v>54</v>
      </c>
      <c r="C100" s="152" t="s">
        <v>303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99,72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5" t="s">
        <v>864</v>
      </c>
      <c r="B101" s="152" t="s">
        <v>54</v>
      </c>
      <c r="C101" s="152" t="s">
        <v>303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92,64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5" t="s">
        <v>865</v>
      </c>
      <c r="B102" s="152" t="s">
        <v>54</v>
      </c>
      <c r="C102" s="152" t="s">
        <v>303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110,76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5" t="s">
        <v>866</v>
      </c>
      <c r="B103" s="152" t="s">
        <v>54</v>
      </c>
      <c r="C103" s="152" t="s">
        <v>303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128,40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5" t="s">
        <v>867</v>
      </c>
      <c r="B104" s="152" t="s">
        <v>54</v>
      </c>
      <c r="C104" s="152" t="s">
        <v>303</v>
      </c>
      <c r="E104" s="152" t="str">
        <f>Кпр!A15</f>
        <v>КПР-10х80</v>
      </c>
      <c r="F104" s="152">
        <f>Кпр!C15</f>
        <v>50</v>
      </c>
      <c r="G104" s="152">
        <f>Кпр!D15</f>
        <v>600</v>
      </c>
      <c r="H104" s="156" t="str">
        <f>Кпр!E15</f>
        <v>136,92</v>
      </c>
      <c r="I104" s="157">
        <f>Кпр!G15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5" t="s">
        <v>868</v>
      </c>
      <c r="B105" s="152" t="s">
        <v>54</v>
      </c>
      <c r="C105" s="152" t="s">
        <v>303</v>
      </c>
      <c r="E105" s="152" t="str">
        <f>Кпр!A16</f>
        <v>КПР-10х100</v>
      </c>
      <c r="F105" s="152">
        <f>Кпр!C16</f>
        <v>50</v>
      </c>
      <c r="G105" s="152">
        <f>Кпр!D16</f>
        <v>600</v>
      </c>
      <c r="H105" s="156" t="str">
        <f>Кпр!E16</f>
        <v>170,40</v>
      </c>
      <c r="I105" s="157">
        <f>Кпр!G16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5" t="s">
        <v>869</v>
      </c>
      <c r="B106" s="152" t="s">
        <v>54</v>
      </c>
      <c r="C106" s="152" t="s">
        <v>303</v>
      </c>
      <c r="E106" s="152" t="str">
        <f>Кпр!A17</f>
        <v>КПР-10х115</v>
      </c>
      <c r="F106" s="152">
        <f>Кпр!C17</f>
        <v>50</v>
      </c>
      <c r="G106" s="152">
        <f>Кпр!D17</f>
        <v>600</v>
      </c>
      <c r="H106" s="156" t="str">
        <f>Кпр!E17</f>
        <v>184,56</v>
      </c>
      <c r="I106" s="157">
        <f>Кпр!G17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5" t="s">
        <v>870</v>
      </c>
      <c r="B107" s="152" t="s">
        <v>54</v>
      </c>
      <c r="C107" s="152" t="s">
        <v>303</v>
      </c>
      <c r="E107" s="152" t="str">
        <f>Кпр!A18</f>
        <v>КПР-10х135</v>
      </c>
      <c r="F107" s="152">
        <f>Кпр!C18</f>
        <v>50</v>
      </c>
      <c r="G107" s="152">
        <f>Кпр!D18</f>
        <v>600</v>
      </c>
      <c r="H107" s="156" t="str">
        <f>Кпр!E18</f>
        <v>224,04</v>
      </c>
      <c r="I107" s="157">
        <f>Кпр!G18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5" t="s">
        <v>871</v>
      </c>
      <c r="B108" s="152" t="s">
        <v>54</v>
      </c>
      <c r="C108" s="152" t="s">
        <v>303</v>
      </c>
      <c r="E108" s="152" t="str">
        <f>Кпр!A19</f>
        <v>КПР-10х160</v>
      </c>
      <c r="F108" s="152">
        <f>Кпр!C19</f>
        <v>50</v>
      </c>
      <c r="G108" s="152">
        <f>Кпр!D19</f>
        <v>400</v>
      </c>
      <c r="H108" s="156" t="str">
        <f>Кпр!E19</f>
        <v>264,84</v>
      </c>
      <c r="I108" s="157">
        <f>Кпр!G19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5" t="s">
        <v>872</v>
      </c>
      <c r="B109" s="152" t="s">
        <v>54</v>
      </c>
      <c r="C109" s="152" t="s">
        <v>303</v>
      </c>
      <c r="E109" s="152" t="str">
        <f>Кпр!A20</f>
        <v>КПР-10х180</v>
      </c>
      <c r="F109" s="152">
        <f>Кпр!C20</f>
        <v>50</v>
      </c>
      <c r="G109" s="152">
        <f>Кпр!D20</f>
        <v>300</v>
      </c>
      <c r="H109" s="156" t="str">
        <f>Кпр!E20</f>
        <v>289,20</v>
      </c>
      <c r="I109" s="157">
        <f>Кпр!G20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5" t="s">
        <v>873</v>
      </c>
      <c r="B110" s="152" t="s">
        <v>54</v>
      </c>
      <c r="C110" s="152" t="s">
        <v>303</v>
      </c>
      <c r="E110" s="152" t="str">
        <f>Кпр!A29</f>
        <v>КПР-12х100</v>
      </c>
      <c r="F110" s="152">
        <f>Кпр!C29</f>
        <v>50</v>
      </c>
      <c r="G110" s="152">
        <f>Кпр!D29</f>
        <v>500</v>
      </c>
      <c r="H110" s="156" t="str">
        <f>Кпр!E29</f>
        <v>258,48</v>
      </c>
      <c r="I110" s="157">
        <f>Кпр!G29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5" t="s">
        <v>874</v>
      </c>
      <c r="B111" s="152" t="s">
        <v>54</v>
      </c>
      <c r="C111" s="152" t="s">
        <v>303</v>
      </c>
      <c r="E111" s="152" t="str">
        <f>Кпр!A30</f>
        <v>КПР-12х120</v>
      </c>
      <c r="F111" s="152">
        <f>Кпр!C30</f>
        <v>50</v>
      </c>
      <c r="G111" s="152">
        <f>Кпр!D30</f>
        <v>400</v>
      </c>
      <c r="H111" s="156" t="str">
        <f>Кпр!E30</f>
        <v>306,72</v>
      </c>
      <c r="I111" s="157">
        <f>Кпр!G30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5" t="s">
        <v>875</v>
      </c>
      <c r="B112" s="152" t="s">
        <v>54</v>
      </c>
      <c r="C112" s="152" t="s">
        <v>303</v>
      </c>
      <c r="E112" s="152" t="str">
        <f>Кпр!A31</f>
        <v>КПР-12х140</v>
      </c>
      <c r="F112" s="152">
        <f>Кпр!C31</f>
        <v>25</v>
      </c>
      <c r="G112" s="152">
        <f>Кпр!D31</f>
        <v>300</v>
      </c>
      <c r="H112" s="156" t="str">
        <f>Кпр!E31</f>
        <v>346,20</v>
      </c>
      <c r="I112" s="157">
        <f>Кпр!G31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5" t="s">
        <v>876</v>
      </c>
      <c r="B113" s="152" t="s">
        <v>54</v>
      </c>
      <c r="C113" s="152" t="s">
        <v>303</v>
      </c>
      <c r="E113" s="152" t="str">
        <f>Кпр!A32</f>
        <v>КПР-12х160</v>
      </c>
      <c r="F113" s="152">
        <f>Кпр!C32</f>
        <v>25</v>
      </c>
      <c r="G113" s="152">
        <f>Кпр!D32</f>
        <v>250</v>
      </c>
      <c r="H113" s="156" t="str">
        <f>Кпр!E32</f>
        <v>385,44</v>
      </c>
      <c r="I113" s="157">
        <f>Кпр!G32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5" t="s">
        <v>877</v>
      </c>
      <c r="B114" s="152" t="s">
        <v>54</v>
      </c>
      <c r="C114" s="152" t="s">
        <v>303</v>
      </c>
      <c r="E114" s="152" t="str">
        <f>Кпр!A33</f>
        <v>КПР-12х180</v>
      </c>
      <c r="F114" s="152">
        <f>Кпр!C33</f>
        <v>20</v>
      </c>
      <c r="G114" s="152">
        <f>Кпр!D33</f>
        <v>200</v>
      </c>
      <c r="H114" s="156" t="str">
        <f>Кпр!E33</f>
        <v>426,36</v>
      </c>
      <c r="I114" s="157">
        <f>Кпр!G33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5" t="s">
        <v>878</v>
      </c>
      <c r="B115" s="152" t="s">
        <v>54</v>
      </c>
      <c r="C115" s="152" t="s">
        <v>303</v>
      </c>
      <c r="E115" s="152" t="str">
        <f>Кпр!A34</f>
        <v>КПР-12х200</v>
      </c>
      <c r="F115" s="152">
        <f>Кпр!C34</f>
        <v>10</v>
      </c>
      <c r="G115" s="152">
        <f>Кпр!D34</f>
        <v>150</v>
      </c>
      <c r="H115" s="156" t="str">
        <f>Кпр!E34</f>
        <v>471,36</v>
      </c>
      <c r="I115" s="157">
        <f>Кпр!G34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5" t="s">
        <v>879</v>
      </c>
      <c r="B116" s="152" t="s">
        <v>54</v>
      </c>
      <c r="C116" s="152" t="s">
        <v>303</v>
      </c>
      <c r="E116" s="152" t="str">
        <f>Кпр!A35</f>
        <v>КПР-14х100</v>
      </c>
      <c r="F116" s="152">
        <f>Кпр!C35</f>
        <v>25</v>
      </c>
      <c r="G116" s="152">
        <f>Кпр!D35</f>
        <v>400</v>
      </c>
      <c r="H116" s="156" t="str">
        <f>Кпр!E35</f>
        <v>348,84</v>
      </c>
      <c r="I116" s="157">
        <f>Кпр!G35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5" t="s">
        <v>880</v>
      </c>
      <c r="B117" s="152" t="s">
        <v>54</v>
      </c>
      <c r="C117" s="152" t="s">
        <v>303</v>
      </c>
      <c r="E117" s="152" t="str">
        <f>Кпр!A36</f>
        <v>КПР-14х120</v>
      </c>
      <c r="F117" s="152">
        <f>Кпр!C36</f>
        <v>20</v>
      </c>
      <c r="G117" s="152">
        <f>Кпр!D36</f>
        <v>300</v>
      </c>
      <c r="H117" s="156" t="str">
        <f>Кпр!E36</f>
        <v>428,64</v>
      </c>
      <c r="I117" s="157">
        <f>Кпр!G36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5" t="s">
        <v>881</v>
      </c>
      <c r="B118" s="152" t="s">
        <v>54</v>
      </c>
      <c r="C118" s="152" t="s">
        <v>303</v>
      </c>
      <c r="E118" s="152" t="str">
        <f>Кпр!A37</f>
        <v>КПР-14х140</v>
      </c>
      <c r="F118" s="152">
        <f>Кпр!C37</f>
        <v>20</v>
      </c>
      <c r="G118" s="152">
        <f>Кпр!D37</f>
        <v>300</v>
      </c>
      <c r="H118" s="156" t="str">
        <f>Кпр!E37</f>
        <v>498,60</v>
      </c>
      <c r="I118" s="157">
        <f>Кпр!G37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5" t="s">
        <v>882</v>
      </c>
      <c r="B119" s="152" t="s">
        <v>54</v>
      </c>
      <c r="C119" s="152" t="s">
        <v>303</v>
      </c>
      <c r="E119" s="152" t="str">
        <f>Кпр!A38</f>
        <v>КПР-14х160</v>
      </c>
      <c r="F119" s="152">
        <f>Кпр!C38</f>
        <v>20</v>
      </c>
      <c r="G119" s="152">
        <f>Кпр!D38</f>
        <v>200</v>
      </c>
      <c r="H119" s="156" t="str">
        <f>Кпр!E38</f>
        <v>563,52</v>
      </c>
      <c r="I119" s="157">
        <f>Кпр!G38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5" t="s">
        <v>883</v>
      </c>
      <c r="B120" s="152" t="s">
        <v>54</v>
      </c>
      <c r="C120" s="152" t="s">
        <v>303</v>
      </c>
      <c r="E120" s="152" t="str">
        <f>Кпр!A39</f>
        <v>КПР-14х180</v>
      </c>
      <c r="F120" s="152">
        <f>Кпр!C39</f>
        <v>15</v>
      </c>
      <c r="G120" s="152">
        <f>Кпр!D39</f>
        <v>180</v>
      </c>
      <c r="H120" s="156" t="str">
        <f>Кпр!E39</f>
        <v>626,04</v>
      </c>
      <c r="I120" s="157">
        <f>Кпр!G39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5" t="s">
        <v>884</v>
      </c>
      <c r="B121" s="152" t="s">
        <v>54</v>
      </c>
      <c r="C121" s="152" t="s">
        <v>303</v>
      </c>
      <c r="E121" s="152" t="str">
        <f>Кпр!A40</f>
        <v>КПР-14х200</v>
      </c>
      <c r="F121" s="152">
        <f>Кпр!C40</f>
        <v>10</v>
      </c>
      <c r="G121" s="152">
        <f>Кпр!D40</f>
        <v>150</v>
      </c>
      <c r="H121" s="156" t="str">
        <f>Кпр!E40</f>
        <v>713,40</v>
      </c>
      <c r="I121" s="157">
        <f>Кпр!G40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5" t="s">
        <v>885</v>
      </c>
      <c r="B122" s="152" t="s">
        <v>54</v>
      </c>
      <c r="C122" s="152" t="s">
        <v>303</v>
      </c>
      <c r="E122" s="152" t="str">
        <f>Кпр!A41</f>
        <v>КПР-16х120</v>
      </c>
      <c r="F122" s="152">
        <f>Кпр!C41</f>
        <v>15</v>
      </c>
      <c r="G122" s="152">
        <f>Кпр!D41</f>
        <v>240</v>
      </c>
      <c r="H122" s="156" t="str">
        <f>Кпр!E41</f>
        <v>569,16</v>
      </c>
      <c r="I122" s="157">
        <f>Кпр!G41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5" t="s">
        <v>886</v>
      </c>
      <c r="B123" s="152" t="s">
        <v>54</v>
      </c>
      <c r="C123" s="152" t="s">
        <v>303</v>
      </c>
      <c r="E123" s="152" t="str">
        <f>Кпр!A42</f>
        <v>КПР-16х140</v>
      </c>
      <c r="F123" s="152">
        <f>Кпр!C42</f>
        <v>15</v>
      </c>
      <c r="G123" s="152">
        <f>Кпр!D42</f>
        <v>210</v>
      </c>
      <c r="H123" s="156" t="str">
        <f>Кпр!E42</f>
        <v>644,88</v>
      </c>
      <c r="I123" s="157">
        <f>Кпр!G42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5" t="s">
        <v>887</v>
      </c>
      <c r="B124" s="152" t="s">
        <v>54</v>
      </c>
      <c r="C124" s="152" t="s">
        <v>303</v>
      </c>
      <c r="E124" s="152" t="str">
        <f>Кпр!A43</f>
        <v>КПР-16х160</v>
      </c>
      <c r="F124" s="152">
        <f>Кпр!C43</f>
        <v>15</v>
      </c>
      <c r="G124" s="152">
        <f>Кпр!D43</f>
        <v>180</v>
      </c>
      <c r="H124" s="156" t="str">
        <f>Кпр!E43</f>
        <v>728,52</v>
      </c>
      <c r="I124" s="157">
        <f>Кпр!G43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5" t="s">
        <v>888</v>
      </c>
      <c r="B125" s="152" t="s">
        <v>54</v>
      </c>
      <c r="C125" s="152" t="s">
        <v>303</v>
      </c>
      <c r="E125" s="152" t="str">
        <f>Кпр!A44</f>
        <v>КПР-16х180</v>
      </c>
      <c r="F125" s="152">
        <f>Кпр!C44</f>
        <v>10</v>
      </c>
      <c r="G125" s="152">
        <f>Кпр!D44</f>
        <v>150</v>
      </c>
      <c r="H125" s="156" t="str">
        <f>Кпр!E44</f>
        <v>833,16</v>
      </c>
      <c r="I125" s="157">
        <f>Кпр!G44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5" t="s">
        <v>889</v>
      </c>
      <c r="B126" s="152" t="s">
        <v>54</v>
      </c>
      <c r="C126" s="152" t="s">
        <v>303</v>
      </c>
      <c r="E126" s="152" t="str">
        <f>Кпр!A45</f>
        <v>КПР-16х200</v>
      </c>
      <c r="F126" s="152">
        <f>Кпр!C45</f>
        <v>10</v>
      </c>
      <c r="G126" s="152">
        <f>Кпр!D45</f>
        <v>120</v>
      </c>
      <c r="H126" s="156" t="str">
        <f>Кпр!E45</f>
        <v>867,72</v>
      </c>
      <c r="I126" s="157">
        <f>Кпр!G45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5" t="s">
        <v>890</v>
      </c>
      <c r="B127" s="152" t="s">
        <v>54</v>
      </c>
      <c r="C127" s="152" t="s">
        <v>303</v>
      </c>
      <c r="D127" s="152" t="s">
        <v>277</v>
      </c>
      <c r="E127" s="152" t="str">
        <f>Кпр!A46</f>
        <v>КПР-16х220</v>
      </c>
      <c r="F127" s="152">
        <f>Кпр!C46</f>
        <v>10</v>
      </c>
      <c r="G127" s="152">
        <f>Кпр!D46</f>
        <v>100</v>
      </c>
      <c r="H127" s="156" t="str">
        <f>Кпр!E46</f>
        <v>943,92</v>
      </c>
      <c r="I127" s="157">
        <f>Кпр!G46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5" t="s">
        <v>891</v>
      </c>
      <c r="B128" s="152" t="s">
        <v>54</v>
      </c>
      <c r="C128" s="152" t="s">
        <v>303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54,00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5" t="s">
        <v>892</v>
      </c>
      <c r="B129" s="152" t="s">
        <v>54</v>
      </c>
      <c r="C129" s="152" t="s">
        <v>302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13,20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5" t="s">
        <v>893</v>
      </c>
      <c r="B130" s="152" t="s">
        <v>54</v>
      </c>
      <c r="C130" s="152" t="s">
        <v>303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27,84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5" t="s">
        <v>894</v>
      </c>
      <c r="B131" s="152" t="s">
        <v>54</v>
      </c>
      <c r="C131" s="152" t="s">
        <v>302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13,20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5" t="s">
        <v>895</v>
      </c>
      <c r="B132" s="152" t="s">
        <v>54</v>
      </c>
      <c r="C132" s="152" t="s">
        <v>303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252,84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5" t="s">
        <v>896</v>
      </c>
      <c r="B133" s="152" t="s">
        <v>54</v>
      </c>
      <c r="C133" s="152" t="s">
        <v>303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296,88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5" t="s">
        <v>897</v>
      </c>
      <c r="B134" s="152" t="s">
        <v>54</v>
      </c>
      <c r="C134" s="152" t="s">
        <v>303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339,60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5" t="s">
        <v>898</v>
      </c>
      <c r="B135" s="152" t="s">
        <v>54</v>
      </c>
      <c r="C135" s="152" t="s">
        <v>303</v>
      </c>
      <c r="E135" s="152" t="str">
        <f>КПК!A15</f>
        <v>КПК-10х80</v>
      </c>
      <c r="F135" s="152">
        <f>КПК!C15</f>
        <v>50</v>
      </c>
      <c r="G135" s="152">
        <f>КПК!D15</f>
        <v>600</v>
      </c>
      <c r="H135" s="156" t="str">
        <f>КПК!E15</f>
        <v>390,00</v>
      </c>
      <c r="I135" s="157">
        <f>КПК!G15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5" t="s">
        <v>899</v>
      </c>
      <c r="B136" s="152" t="s">
        <v>54</v>
      </c>
      <c r="C136" s="152" t="s">
        <v>303</v>
      </c>
      <c r="E136" s="152" t="str">
        <f>КПК!A16</f>
        <v>КПК-10х100</v>
      </c>
      <c r="F136" s="152">
        <f>КПК!C16</f>
        <v>25</v>
      </c>
      <c r="G136" s="152">
        <f>КПК!D16</f>
        <v>300</v>
      </c>
      <c r="H136" s="156" t="str">
        <f>КПК!E16</f>
        <v>486,12</v>
      </c>
      <c r="I136" s="157">
        <f>КПК!G16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5" t="s">
        <v>900</v>
      </c>
      <c r="B137" s="152" t="s">
        <v>54</v>
      </c>
      <c r="C137" s="152" t="s">
        <v>303</v>
      </c>
      <c r="E137" s="152" t="str">
        <f>КПК!A17</f>
        <v>КПК-10х115</v>
      </c>
      <c r="F137" s="152">
        <f>КПК!C17</f>
        <v>25</v>
      </c>
      <c r="G137" s="152">
        <f>КПК!D17</f>
        <v>300</v>
      </c>
      <c r="H137" s="156" t="str">
        <f>КПК!E17</f>
        <v>541,80</v>
      </c>
      <c r="I137" s="157">
        <f>КПК!G17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5" t="s">
        <v>901</v>
      </c>
      <c r="B138" s="152" t="s">
        <v>54</v>
      </c>
      <c r="C138" s="152" t="s">
        <v>303</v>
      </c>
      <c r="E138" s="152" t="str">
        <f>КПК!A18</f>
        <v>КПК-10х135</v>
      </c>
      <c r="F138" s="152">
        <f>КПК!C18</f>
        <v>25</v>
      </c>
      <c r="G138" s="152">
        <f>КПК!D18</f>
        <v>300</v>
      </c>
      <c r="H138" s="156" t="str">
        <f>КПК!E18</f>
        <v>713,16</v>
      </c>
      <c r="I138" s="157">
        <f>КПК!G18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5" t="s">
        <v>902</v>
      </c>
      <c r="B139" s="152" t="s">
        <v>54</v>
      </c>
      <c r="C139" s="152" t="s">
        <v>303</v>
      </c>
      <c r="E139" s="152" t="str">
        <f>КПК!A19</f>
        <v>КПК-10х160</v>
      </c>
      <c r="F139" s="152">
        <f>КПК!C19</f>
        <v>25</v>
      </c>
      <c r="G139" s="152">
        <f>КПК!D19</f>
        <v>300</v>
      </c>
      <c r="H139" s="156" t="str">
        <f>КПК!E19</f>
        <v>781,56</v>
      </c>
      <c r="I139" s="157">
        <f>КПК!G19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5" t="s">
        <v>903</v>
      </c>
      <c r="B140" s="152" t="s">
        <v>54</v>
      </c>
      <c r="C140" s="152" t="s">
        <v>303</v>
      </c>
      <c r="E140" s="152" t="str">
        <f>КПК!A20</f>
        <v>КПК-10х180</v>
      </c>
      <c r="F140" s="152">
        <f>КПК!C20</f>
        <v>25</v>
      </c>
      <c r="G140" s="152">
        <f>КПК!D20</f>
        <v>300</v>
      </c>
      <c r="H140" s="156" t="str">
        <f>КПК!E20</f>
        <v>885,24</v>
      </c>
      <c r="I140" s="157">
        <f>КПК!G20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5" t="s">
        <v>904</v>
      </c>
      <c r="B141" s="152" t="s">
        <v>54</v>
      </c>
      <c r="C141" s="152" t="s">
        <v>303</v>
      </c>
      <c r="E141" s="152" t="str">
        <f>КПК!A30</f>
        <v>КПК-12х100</v>
      </c>
      <c r="F141" s="152">
        <f>КПК!C30</f>
        <v>25</v>
      </c>
      <c r="G141" s="152">
        <f>КПК!D30</f>
        <v>300</v>
      </c>
      <c r="H141" s="156" t="str">
        <f>КПК!E30</f>
        <v>572,64</v>
      </c>
      <c r="I141" s="157">
        <f>КПК!G30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5" t="s">
        <v>905</v>
      </c>
      <c r="B142" s="152" t="s">
        <v>54</v>
      </c>
      <c r="C142" s="152" t="s">
        <v>303</v>
      </c>
      <c r="E142" s="152" t="str">
        <f>КПК!A31</f>
        <v>КПК-12х120</v>
      </c>
      <c r="F142" s="152">
        <f>КПК!C31</f>
        <v>25</v>
      </c>
      <c r="G142" s="152">
        <f>КПК!D31</f>
        <v>300</v>
      </c>
      <c r="H142" s="156" t="str">
        <f>КПК!E31</f>
        <v>678,84</v>
      </c>
      <c r="I142" s="157">
        <f>КПК!G31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5" t="s">
        <v>906</v>
      </c>
      <c r="B143" s="152" t="s">
        <v>54</v>
      </c>
      <c r="C143" s="152" t="s">
        <v>303</v>
      </c>
      <c r="E143" s="152" t="str">
        <f>КПК!A32</f>
        <v>КПК-12х140</v>
      </c>
      <c r="F143" s="152">
        <f>КПК!C32</f>
        <v>25</v>
      </c>
      <c r="G143" s="152">
        <f>КПК!D32</f>
        <v>300</v>
      </c>
      <c r="H143" s="156" t="str">
        <f>КПК!E32</f>
        <v>847,68</v>
      </c>
      <c r="I143" s="157">
        <f>КПК!G32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5" t="s">
        <v>1038</v>
      </c>
      <c r="B144" s="152" t="s">
        <v>54</v>
      </c>
      <c r="C144" s="152" t="s">
        <v>303</v>
      </c>
      <c r="E144" s="152" t="str">
        <f>КПК!A33</f>
        <v>КПК-12х160</v>
      </c>
      <c r="F144" s="152">
        <f>КПК!C33</f>
        <v>20</v>
      </c>
      <c r="G144" s="152">
        <f>КПК!D33</f>
        <v>60</v>
      </c>
      <c r="H144" s="156" t="str">
        <f>КПК!E33</f>
        <v>935,40</v>
      </c>
      <c r="I144" s="157">
        <f>КПК!G33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5" t="s">
        <v>907</v>
      </c>
      <c r="B145" s="152" t="s">
        <v>54</v>
      </c>
      <c r="C145" s="152" t="s">
        <v>303</v>
      </c>
      <c r="E145" s="152" t="str">
        <f>КПК!A34</f>
        <v>КПК-12х180</v>
      </c>
      <c r="F145" s="152">
        <f>КПК!C34</f>
        <v>20</v>
      </c>
      <c r="G145" s="152">
        <f>КПК!D34</f>
        <v>60</v>
      </c>
      <c r="H145" s="156" t="str">
        <f>КПК!E34</f>
        <v>1036,20</v>
      </c>
      <c r="I145" s="157">
        <f>КПК!G34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5" t="s">
        <v>908</v>
      </c>
      <c r="B146" s="152" t="s">
        <v>54</v>
      </c>
      <c r="C146" s="152" t="s">
        <v>303</v>
      </c>
      <c r="E146" s="152" t="str">
        <f>КПК!A35</f>
        <v>КПК-12х200</v>
      </c>
      <c r="F146" s="152">
        <f>КПК!C35</f>
        <v>20</v>
      </c>
      <c r="G146" s="152">
        <f>КПК!D35</f>
        <v>60</v>
      </c>
      <c r="H146" s="156" t="str">
        <f>КПК!E35</f>
        <v>1181,76</v>
      </c>
      <c r="I146" s="157">
        <f>КПК!G35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5" t="s">
        <v>909</v>
      </c>
      <c r="B147" s="152" t="s">
        <v>54</v>
      </c>
      <c r="C147" s="152" t="s">
        <v>303</v>
      </c>
      <c r="E147" s="152" t="str">
        <f>КПК!A36</f>
        <v>КПК-14х100</v>
      </c>
      <c r="F147" s="152">
        <f>КПК!C36</f>
        <v>20</v>
      </c>
      <c r="G147" s="152">
        <f>КПК!D36</f>
        <v>240</v>
      </c>
      <c r="H147" s="156" t="str">
        <f>КПК!E36</f>
        <v>856,20</v>
      </c>
      <c r="I147" s="157">
        <f>КПК!G36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5" t="s">
        <v>910</v>
      </c>
      <c r="B148" s="152" t="s">
        <v>54</v>
      </c>
      <c r="C148" s="152" t="s">
        <v>303</v>
      </c>
      <c r="E148" s="152" t="str">
        <f>КПК!A37</f>
        <v>КПК-14х120</v>
      </c>
      <c r="F148" s="152">
        <f>КПК!C37</f>
        <v>20</v>
      </c>
      <c r="G148" s="152">
        <f>КПК!D37</f>
        <v>240</v>
      </c>
      <c r="H148" s="156" t="str">
        <f>КПК!E37</f>
        <v>1005,60</v>
      </c>
      <c r="I148" s="157">
        <f>КПК!G37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5" t="s">
        <v>911</v>
      </c>
      <c r="B149" s="152" t="s">
        <v>54</v>
      </c>
      <c r="C149" s="152" t="s">
        <v>303</v>
      </c>
      <c r="E149" s="152" t="str">
        <f>КПК!A38</f>
        <v>КПК-14х140</v>
      </c>
      <c r="F149" s="152">
        <f>КПК!C38</f>
        <v>20</v>
      </c>
      <c r="G149" s="152">
        <f>КПК!D38</f>
        <v>240</v>
      </c>
      <c r="H149" s="156" t="str">
        <f>КПК!E38</f>
        <v>1149,12</v>
      </c>
      <c r="I149" s="157">
        <f>КПК!G38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5" t="s">
        <v>912</v>
      </c>
      <c r="B150" s="152" t="s">
        <v>54</v>
      </c>
      <c r="C150" s="152" t="s">
        <v>303</v>
      </c>
      <c r="E150" s="152" t="str">
        <f>КПК!A39</f>
        <v>КПК-14х160</v>
      </c>
      <c r="F150" s="152">
        <f>КПК!C39</f>
        <v>20</v>
      </c>
      <c r="G150" s="152">
        <f>КПК!D39</f>
        <v>60</v>
      </c>
      <c r="H150" s="156" t="str">
        <f>КПК!E39</f>
        <v>1296,96</v>
      </c>
      <c r="I150" s="157">
        <f>КПК!G39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5" t="s">
        <v>913</v>
      </c>
      <c r="B151" s="152" t="s">
        <v>54</v>
      </c>
      <c r="C151" s="152" t="s">
        <v>303</v>
      </c>
      <c r="E151" s="152" t="str">
        <f>КПК!A40</f>
        <v>КПК-14х180</v>
      </c>
      <c r="F151" s="152">
        <f>КПК!C40</f>
        <v>15</v>
      </c>
      <c r="G151" s="152">
        <f>КПК!D40</f>
        <v>45</v>
      </c>
      <c r="H151" s="156" t="str">
        <f>КПК!E40</f>
        <v>1463,16</v>
      </c>
      <c r="I151" s="157">
        <f>КПК!G40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5" t="s">
        <v>914</v>
      </c>
      <c r="B152" s="152" t="s">
        <v>54</v>
      </c>
      <c r="C152" s="152" t="s">
        <v>303</v>
      </c>
      <c r="E152" s="152" t="str">
        <f>КПК!A41</f>
        <v>КПК-14х200</v>
      </c>
      <c r="F152" s="152">
        <f>КПК!C41</f>
        <v>15</v>
      </c>
      <c r="G152" s="152">
        <f>КПК!D41</f>
        <v>45</v>
      </c>
      <c r="H152" s="156" t="str">
        <f>КПК!E41</f>
        <v>1635,72</v>
      </c>
      <c r="I152" s="157">
        <f>КПК!G41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5" t="s">
        <v>915</v>
      </c>
      <c r="B153" s="152" t="s">
        <v>54</v>
      </c>
      <c r="C153" s="152" t="s">
        <v>303</v>
      </c>
      <c r="E153" s="152" t="str">
        <f>КПК!A42</f>
        <v>КПК-16х120</v>
      </c>
      <c r="F153" s="152">
        <f>КПК!C42</f>
        <v>15</v>
      </c>
      <c r="G153" s="152">
        <f>КПК!D42</f>
        <v>180</v>
      </c>
      <c r="H153" s="156" t="str">
        <f>КПК!E42</f>
        <v>1357,80</v>
      </c>
      <c r="I153" s="157">
        <f>КПК!G42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5" t="s">
        <v>916</v>
      </c>
      <c r="B154" s="152" t="s">
        <v>54</v>
      </c>
      <c r="C154" s="152" t="s">
        <v>303</v>
      </c>
      <c r="E154" s="152" t="str">
        <f>КПК!A43</f>
        <v>КПК-16х140</v>
      </c>
      <c r="F154" s="152">
        <f>КПК!C43</f>
        <v>15</v>
      </c>
      <c r="G154" s="152">
        <f>КПК!D43</f>
        <v>180</v>
      </c>
      <c r="H154" s="156" t="str">
        <f>КПК!E43</f>
        <v>1610,88</v>
      </c>
      <c r="I154" s="157">
        <f>КПК!G43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5" t="s">
        <v>917</v>
      </c>
      <c r="B155" s="152" t="s">
        <v>54</v>
      </c>
      <c r="C155" s="152" t="s">
        <v>303</v>
      </c>
      <c r="E155" s="152" t="str">
        <f>КПК!A44</f>
        <v>КПК-16х160</v>
      </c>
      <c r="F155" s="152">
        <f>КПК!C44</f>
        <v>15</v>
      </c>
      <c r="G155" s="152">
        <f>КПК!D44</f>
        <v>45</v>
      </c>
      <c r="H155" s="156" t="str">
        <f>КПК!E44</f>
        <v>1771,20</v>
      </c>
      <c r="I155" s="157">
        <f>КПК!G44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5" t="s">
        <v>918</v>
      </c>
      <c r="B156" s="152" t="s">
        <v>54</v>
      </c>
      <c r="C156" s="152" t="s">
        <v>303</v>
      </c>
      <c r="E156" s="152" t="str">
        <f>КПК!A45</f>
        <v>КПК-16х180</v>
      </c>
      <c r="F156" s="152">
        <f>КПК!C45</f>
        <v>10</v>
      </c>
      <c r="G156" s="152">
        <f>КПК!D45</f>
        <v>30</v>
      </c>
      <c r="H156" s="156" t="str">
        <f>КПК!E45</f>
        <v>2088,36</v>
      </c>
      <c r="I156" s="157">
        <f>КПК!G45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5" t="s">
        <v>919</v>
      </c>
      <c r="B157" s="152" t="s">
        <v>54</v>
      </c>
      <c r="C157" s="152" t="s">
        <v>303</v>
      </c>
      <c r="E157" s="152" t="str">
        <f>КПК!A46</f>
        <v>КПК-16х200</v>
      </c>
      <c r="F157" s="152">
        <f>КПК!C46</f>
        <v>10</v>
      </c>
      <c r="G157" s="152">
        <f>КПК!D46</f>
        <v>30</v>
      </c>
      <c r="H157" s="156" t="str">
        <f>КПК!E46</f>
        <v>2237,76</v>
      </c>
      <c r="I157" s="157">
        <f>КПК!G46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5" t="s">
        <v>920</v>
      </c>
      <c r="B158" s="152" t="s">
        <v>54</v>
      </c>
      <c r="C158" s="152" t="s">
        <v>303</v>
      </c>
      <c r="D158" s="152" t="s">
        <v>278</v>
      </c>
      <c r="E158" s="152" t="str">
        <f>КПК!A47</f>
        <v>КПК-16х220</v>
      </c>
      <c r="F158" s="152">
        <f>КПК!C47</f>
        <v>10</v>
      </c>
      <c r="G158" s="152">
        <f>КПК!D47</f>
        <v>30</v>
      </c>
      <c r="H158" s="156" t="str">
        <f>КПК!E47</f>
        <v>2436,60</v>
      </c>
      <c r="I158" s="157">
        <f>КПК!G47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5" t="s">
        <v>1044</v>
      </c>
      <c r="B159" s="152" t="s">
        <v>54</v>
      </c>
      <c r="C159" s="152" t="s">
        <v>303</v>
      </c>
      <c r="E159" s="152" t="str">
        <f>КПК!A14</f>
        <v>КПК-8х140</v>
      </c>
      <c r="F159" s="152">
        <f>КПК!C14</f>
        <v>50</v>
      </c>
      <c r="G159" s="152">
        <f>КПК!D14</f>
        <v>600</v>
      </c>
      <c r="H159" s="156" t="str">
        <f>КПК!E14</f>
        <v>400,32</v>
      </c>
      <c r="I159" s="157">
        <f>КПК!G14</f>
        <v>0</v>
      </c>
      <c r="J159" s="156">
        <f t="shared" ref="J159" si="12">I159*G159/100</f>
        <v>0</v>
      </c>
      <c r="K159" s="155" t="e">
        <f t="shared" ref="K159" si="13">(I159*G159/100)*H159</f>
        <v>#VALUE!</v>
      </c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5" t="s">
        <v>984</v>
      </c>
      <c r="B160" s="152" t="s">
        <v>54</v>
      </c>
      <c r="C160" s="152" t="s">
        <v>303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5,16</v>
      </c>
      <c r="I160" s="162">
        <f>Кп!G11</f>
        <v>0</v>
      </c>
      <c r="J160" s="156">
        <f t="shared" ref="J160:J162" si="14">I160*G160/100</f>
        <v>0</v>
      </c>
      <c r="K160" s="155" t="e">
        <f t="shared" ref="K160:K162" si="15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5" t="s">
        <v>1047</v>
      </c>
      <c r="B161" s="152" t="s">
        <v>54</v>
      </c>
      <c r="C161" s="152" t="s">
        <v>303</v>
      </c>
      <c r="E161" s="152" t="str">
        <f>Кпр!A14</f>
        <v>КПР-8х140</v>
      </c>
      <c r="F161" s="152">
        <f>Кпр!C14</f>
        <v>50</v>
      </c>
      <c r="G161" s="152">
        <f>Кпр!D14</f>
        <v>600</v>
      </c>
      <c r="H161" s="156" t="str">
        <f>Кпр!E14</f>
        <v>134,16</v>
      </c>
      <c r="I161" s="157">
        <f>Кпр!G14</f>
        <v>0</v>
      </c>
      <c r="J161" s="156">
        <f t="shared" si="14"/>
        <v>0</v>
      </c>
      <c r="K161" s="155" t="e">
        <f t="shared" si="15"/>
        <v>#VALUE!</v>
      </c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5" t="s">
        <v>1074</v>
      </c>
      <c r="B162" s="152" t="s">
        <v>54</v>
      </c>
      <c r="C162" s="152" t="s">
        <v>303</v>
      </c>
      <c r="E162" s="152" t="str">
        <f>Кпр!A21</f>
        <v>КПР-10х200</v>
      </c>
      <c r="F162" s="152">
        <f>Кпр!C21</f>
        <v>25</v>
      </c>
      <c r="G162" s="152">
        <f>Кпр!D21</f>
        <v>300</v>
      </c>
      <c r="H162" s="152" t="str">
        <f>Кпр!E21</f>
        <v>312,00</v>
      </c>
      <c r="I162" s="152">
        <f>Кпр!G21</f>
        <v>0</v>
      </c>
      <c r="J162" s="156">
        <f t="shared" si="14"/>
        <v>0</v>
      </c>
      <c r="K162" s="155" t="e">
        <f t="shared" si="15"/>
        <v>#VALUE!</v>
      </c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5" t="s">
        <v>921</v>
      </c>
      <c r="B163" s="152" t="s">
        <v>54</v>
      </c>
      <c r="C163" s="152" t="s">
        <v>302</v>
      </c>
      <c r="D163" s="152" t="s">
        <v>772</v>
      </c>
      <c r="E163" s="152" t="str">
        <f>Псмт!A11</f>
        <v>ПСМТ 6х40          (не фас мшк.)</v>
      </c>
      <c r="F163" s="275" t="str">
        <f>Псмт!C11</f>
        <v>-</v>
      </c>
      <c r="G163" s="275">
        <f>Псмт!D11</f>
        <v>20000</v>
      </c>
      <c r="H163" s="275" t="str">
        <f>Псмт!E11</f>
        <v>6,72</v>
      </c>
      <c r="I163" s="157">
        <f>Псмт!G11</f>
        <v>0</v>
      </c>
      <c r="J163" s="156">
        <f t="shared" ref="J163" si="16">I163*G163/100</f>
        <v>0</v>
      </c>
      <c r="K163" s="155" t="e">
        <f t="shared" ref="K163" si="17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5" t="s">
        <v>922</v>
      </c>
      <c r="B164" s="152" t="s">
        <v>54</v>
      </c>
      <c r="C164" s="152" t="s">
        <v>303</v>
      </c>
      <c r="E164" s="152" t="str">
        <f>Псмт!A12</f>
        <v>ПСМТ 6х40 (ящ.)</v>
      </c>
      <c r="F164" s="275">
        <f>Псмт!C12</f>
        <v>100</v>
      </c>
      <c r="G164" s="275">
        <f>Псмт!D12</f>
        <v>5000</v>
      </c>
      <c r="H164" s="275" t="str">
        <f>Псмт!E12</f>
        <v>8,64</v>
      </c>
      <c r="I164" s="157">
        <f>Псмт!G12</f>
        <v>0</v>
      </c>
      <c r="J164" s="156">
        <f t="shared" ref="J164:J166" si="18">I164*G164/100</f>
        <v>0</v>
      </c>
      <c r="K164" s="155" t="e">
        <f t="shared" ref="K164:K166" si="19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5" t="s">
        <v>923</v>
      </c>
      <c r="B165" s="152" t="s">
        <v>54</v>
      </c>
      <c r="C165" s="152" t="s">
        <v>302</v>
      </c>
      <c r="E165" s="152" t="str">
        <f>Псмт!A13</f>
        <v>ПСМТ 6х60          (не фас мшк.)</v>
      </c>
      <c r="F165" s="275" t="str">
        <f>Псмт!C13</f>
        <v>-</v>
      </c>
      <c r="G165" s="275">
        <f>Псмт!D13</f>
        <v>12000</v>
      </c>
      <c r="H165" s="275" t="str">
        <f>Псмт!E13</f>
        <v>8,64</v>
      </c>
      <c r="I165" s="157">
        <f>Псмт!G13</f>
        <v>0</v>
      </c>
      <c r="J165" s="156">
        <f t="shared" si="18"/>
        <v>0</v>
      </c>
      <c r="K165" s="155" t="e">
        <f t="shared" si="19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5" t="s">
        <v>973</v>
      </c>
      <c r="B166" s="152" t="s">
        <v>54</v>
      </c>
      <c r="C166" s="152" t="s">
        <v>303</v>
      </c>
      <c r="E166" s="152" t="str">
        <f>Псмт!A14</f>
        <v xml:space="preserve">ПСМТ 6х60  (ящ.) </v>
      </c>
      <c r="F166" s="275">
        <f>Псмт!C14</f>
        <v>100</v>
      </c>
      <c r="G166" s="275">
        <f>Псмт!D14</f>
        <v>4000</v>
      </c>
      <c r="H166" s="275" t="str">
        <f>Псмт!E14</f>
        <v>11,16</v>
      </c>
      <c r="I166" s="157">
        <f>Псмт!G14</f>
        <v>0</v>
      </c>
      <c r="J166" s="156">
        <f t="shared" si="18"/>
        <v>0</v>
      </c>
      <c r="K166" s="155" t="e">
        <f t="shared" si="19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5"/>
      <c r="H167" s="156"/>
      <c r="I167" s="157"/>
      <c r="J167" s="156"/>
      <c r="K167" s="155"/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5" t="s">
        <v>1080</v>
      </c>
      <c r="B168" s="152" t="s">
        <v>54</v>
      </c>
      <c r="C168" s="152" t="s">
        <v>303</v>
      </c>
      <c r="E168" s="152" t="str">
        <f>'Гк, Дрн'!A41</f>
        <v>ДРН – С</v>
      </c>
      <c r="F168" s="152">
        <f>'Гк, Дрн'!C41</f>
        <v>100</v>
      </c>
      <c r="G168" s="152">
        <f>'Гк, Дрн'!D41</f>
        <v>2000</v>
      </c>
      <c r="H168" s="152" t="str">
        <f>'Гк, Дрн'!E41</f>
        <v>17,64</v>
      </c>
      <c r="I168" s="152">
        <f>'Гк, Дрн'!G41</f>
        <v>0</v>
      </c>
      <c r="J168" s="156"/>
      <c r="K168" s="155"/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5" t="s">
        <v>1081</v>
      </c>
      <c r="B169" s="152" t="s">
        <v>54</v>
      </c>
      <c r="C169" s="152" t="s">
        <v>302</v>
      </c>
      <c r="E169" s="152" t="str">
        <f>'Гк, Дрн'!A42</f>
        <v>ДРН – С (н.ф)</v>
      </c>
      <c r="F169" s="152" t="str">
        <f>'Гк, Дрн'!C42</f>
        <v>-</v>
      </c>
      <c r="G169" s="152">
        <f>'Гк, Дрн'!D42</f>
        <v>20000</v>
      </c>
      <c r="H169" s="152" t="str">
        <f>'Гк, Дрн'!E42</f>
        <v>16,56</v>
      </c>
      <c r="I169" s="152">
        <f>'Гк, Дрн'!G42</f>
        <v>0</v>
      </c>
      <c r="J169" s="156"/>
      <c r="K169" s="155"/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5"/>
      <c r="H170" s="156"/>
      <c r="I170" s="157"/>
      <c r="J170" s="156"/>
      <c r="K170" s="155"/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5" t="s">
        <v>924</v>
      </c>
      <c r="B171" s="152" t="s">
        <v>304</v>
      </c>
      <c r="C171" s="152" t="s">
        <v>303</v>
      </c>
      <c r="E171" s="152" t="str">
        <f>CONCATENATE('Хп, Хс, Хк'!B11," ",'Хп, Хс, Хк'!C11)</f>
        <v>ХП 4х40</v>
      </c>
      <c r="F171" s="152" t="s">
        <v>194</v>
      </c>
      <c r="G171" s="152" t="s">
        <v>194</v>
      </c>
      <c r="H171" s="156" t="str">
        <f>'Хп, Хс, Хк'!E11</f>
        <v>146,76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5" t="s">
        <v>925</v>
      </c>
      <c r="B172" s="152" t="s">
        <v>304</v>
      </c>
      <c r="C172" s="152" t="s">
        <v>303</v>
      </c>
      <c r="E172" s="152" t="str">
        <f>CONCATENATE('Хп, Хс, Хк'!B12," ",'Хп, Хс, Хк'!C12)</f>
        <v>ХП 5х50</v>
      </c>
      <c r="F172" s="152" t="s">
        <v>194</v>
      </c>
      <c r="G172" s="152" t="s">
        <v>194</v>
      </c>
      <c r="H172" s="156" t="str">
        <f>'Хп, Хс, Хк'!E12</f>
        <v>138,60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5" t="s">
        <v>926</v>
      </c>
      <c r="B173" s="152" t="s">
        <v>304</v>
      </c>
      <c r="C173" s="152" t="s">
        <v>303</v>
      </c>
      <c r="E173" s="152" t="str">
        <f>CONCATENATE('Хп, Хс, Хк'!B13," ",'Хп, Хс, Хк'!C13)</f>
        <v>ХП 6х60</v>
      </c>
      <c r="F173" s="152" t="s">
        <v>194</v>
      </c>
      <c r="G173" s="152" t="s">
        <v>194</v>
      </c>
      <c r="H173" s="156" t="str">
        <f>'Хп, Хс, Хк'!E13</f>
        <v>128,40</v>
      </c>
      <c r="I173" s="157">
        <f>'Хп, Хс, Хк'!F13</f>
        <v>0</v>
      </c>
      <c r="J173" s="156">
        <f t="shared" ref="J173:J192" si="20">I173*25</f>
        <v>0</v>
      </c>
      <c r="K173" s="155" t="e">
        <f t="shared" ref="K173:K194" si="21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5" t="s">
        <v>927</v>
      </c>
      <c r="B174" s="152" t="s">
        <v>304</v>
      </c>
      <c r="C174" s="152" t="s">
        <v>303</v>
      </c>
      <c r="E174" s="152" t="str">
        <f>CONCATENATE('Хп, Хс, Хк'!B14," ",'Хп, Хс, Хк'!C14)</f>
        <v>ХП 6х80</v>
      </c>
      <c r="F174" s="152" t="s">
        <v>194</v>
      </c>
      <c r="G174" s="152" t="s">
        <v>194</v>
      </c>
      <c r="H174" s="156" t="str">
        <f>'Хп, Хс, Хк'!E14</f>
        <v>128,40</v>
      </c>
      <c r="I174" s="157">
        <f>'Хп, Хс, Хк'!F14</f>
        <v>0</v>
      </c>
      <c r="J174" s="156">
        <f t="shared" si="20"/>
        <v>0</v>
      </c>
      <c r="K174" s="155" t="e">
        <f t="shared" si="21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5" t="s">
        <v>928</v>
      </c>
      <c r="B175" s="152" t="s">
        <v>304</v>
      </c>
      <c r="C175" s="152" t="s">
        <v>303</v>
      </c>
      <c r="E175" s="152" t="str">
        <f>CONCATENATE('Хп, Хс, Хк'!B15," ",'Хп, Хс, Хк'!C15)</f>
        <v>ХП 6х100</v>
      </c>
      <c r="F175" s="152" t="s">
        <v>194</v>
      </c>
      <c r="G175" s="152" t="s">
        <v>194</v>
      </c>
      <c r="H175" s="156" t="str">
        <f>'Хп, Хс, Хк'!E15</f>
        <v>128,40</v>
      </c>
      <c r="I175" s="157">
        <f>'Хп, Хс, Хк'!F15</f>
        <v>0</v>
      </c>
      <c r="J175" s="156">
        <f t="shared" si="20"/>
        <v>0</v>
      </c>
      <c r="K175" s="155" t="e">
        <f t="shared" si="21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5" t="s">
        <v>929</v>
      </c>
      <c r="B176" s="152" t="s">
        <v>304</v>
      </c>
      <c r="C176" s="152" t="s">
        <v>303</v>
      </c>
      <c r="E176" s="152" t="str">
        <f>CONCATENATE('Хп, Хс, Хк'!B16," ",'Хп, Хс, Хк'!C16)</f>
        <v>ХП 8х60</v>
      </c>
      <c r="F176" s="152" t="s">
        <v>194</v>
      </c>
      <c r="G176" s="152" t="s">
        <v>194</v>
      </c>
      <c r="H176" s="156" t="str">
        <f>'Хп, Хс, Хк'!E16</f>
        <v>128,40</v>
      </c>
      <c r="I176" s="157">
        <f>'Хп, Хс, Хк'!F16</f>
        <v>0</v>
      </c>
      <c r="J176" s="156">
        <f t="shared" si="20"/>
        <v>0</v>
      </c>
      <c r="K176" s="155" t="e">
        <f t="shared" si="21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5" t="s">
        <v>930</v>
      </c>
      <c r="B177" s="152" t="s">
        <v>304</v>
      </c>
      <c r="C177" s="152" t="s">
        <v>303</v>
      </c>
      <c r="E177" s="152" t="str">
        <f>CONCATENATE('Хп, Хс, Хк'!B17," ",'Хп, Хс, Хк'!C17)</f>
        <v>ХП 8х80</v>
      </c>
      <c r="F177" s="152" t="s">
        <v>194</v>
      </c>
      <c r="G177" s="152" t="s">
        <v>194</v>
      </c>
      <c r="H177" s="156" t="str">
        <f>'Хп, Хс, Хк'!E17</f>
        <v>128,40</v>
      </c>
      <c r="I177" s="157">
        <f>'Хп, Хс, Хк'!F17</f>
        <v>0</v>
      </c>
      <c r="J177" s="156">
        <f t="shared" si="20"/>
        <v>0</v>
      </c>
      <c r="K177" s="155" t="e">
        <f t="shared" si="21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152" t="s">
        <v>931</v>
      </c>
      <c r="B178" s="152" t="s">
        <v>304</v>
      </c>
      <c r="C178" s="152" t="s">
        <v>303</v>
      </c>
      <c r="E178" s="152" t="str">
        <f>CONCATENATE('Хп, Хс, Хк'!B18," ",'Хп, Хс, Хк'!C18)</f>
        <v>ХП 8х100</v>
      </c>
      <c r="F178" s="152" t="s">
        <v>194</v>
      </c>
      <c r="G178" s="152" t="s">
        <v>194</v>
      </c>
      <c r="H178" s="156" t="str">
        <f>'Хп, Хс, Хк'!E18</f>
        <v>128,40</v>
      </c>
      <c r="I178" s="157">
        <f>'Хп, Хс, Хк'!F18</f>
        <v>0</v>
      </c>
      <c r="J178" s="156">
        <f t="shared" si="20"/>
        <v>0</v>
      </c>
      <c r="K178" s="155" t="e">
        <f t="shared" si="21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5" t="s">
        <v>1048</v>
      </c>
      <c r="B179" s="152" t="s">
        <v>304</v>
      </c>
      <c r="C179" s="152" t="s">
        <v>303</v>
      </c>
      <c r="E179" s="152" t="str">
        <f>CONCATENATE('Хп, Хс, Хк'!B19," ",'Хп, Хс, Хк'!C19)</f>
        <v>ХП 8х120</v>
      </c>
      <c r="F179" s="152" t="s">
        <v>194</v>
      </c>
      <c r="G179" s="152" t="s">
        <v>194</v>
      </c>
      <c r="H179" s="156" t="str">
        <f>'Хп, Хс, Хк'!E19</f>
        <v>128,40</v>
      </c>
      <c r="I179" s="157">
        <f>'Хп, Хс, Хк'!F19</f>
        <v>0</v>
      </c>
      <c r="J179" s="156">
        <f t="shared" si="20"/>
        <v>0</v>
      </c>
      <c r="K179" s="155" t="e">
        <f t="shared" si="21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5" t="s">
        <v>932</v>
      </c>
      <c r="B180" s="152" t="s">
        <v>304</v>
      </c>
      <c r="C180" s="152" t="s">
        <v>303</v>
      </c>
      <c r="E180" s="152" t="str">
        <f>CONCATENATE('Хп, Хс, Хк'!B20," ",'Хп, Хс, Хк'!C20)</f>
        <v>ХП 8х140</v>
      </c>
      <c r="F180" s="152" t="s">
        <v>194</v>
      </c>
      <c r="G180" s="152" t="s">
        <v>194</v>
      </c>
      <c r="H180" s="156" t="str">
        <f>'Хп, Хс, Хк'!E20</f>
        <v>128,40</v>
      </c>
      <c r="I180" s="157">
        <f>'Хп, Хс, Хк'!F20</f>
        <v>0</v>
      </c>
      <c r="J180" s="156">
        <f t="shared" si="20"/>
        <v>0</v>
      </c>
      <c r="K180" s="155" t="e">
        <f t="shared" si="21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5" t="s">
        <v>933</v>
      </c>
      <c r="B181" s="152" t="s">
        <v>304</v>
      </c>
      <c r="C181" s="152" t="s">
        <v>303</v>
      </c>
      <c r="E181" s="152" t="str">
        <f>CONCATENATE('Хп, Хс, Хк'!B21," ",'Хп, Хс, Хк'!C21)</f>
        <v>ХП 10х80</v>
      </c>
      <c r="F181" s="152" t="s">
        <v>194</v>
      </c>
      <c r="G181" s="152" t="s">
        <v>194</v>
      </c>
      <c r="H181" s="156" t="str">
        <f>'Хп, Хс, Хк'!E21</f>
        <v>128,40</v>
      </c>
      <c r="I181" s="157">
        <f>'Хп, Хс, Хк'!F21</f>
        <v>0</v>
      </c>
      <c r="J181" s="156">
        <f t="shared" si="20"/>
        <v>0</v>
      </c>
      <c r="K181" s="155" t="e">
        <f t="shared" si="21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5" t="s">
        <v>934</v>
      </c>
      <c r="B182" s="152" t="s">
        <v>304</v>
      </c>
      <c r="C182" s="152" t="s">
        <v>303</v>
      </c>
      <c r="E182" s="152" t="str">
        <f>CONCATENATE('Хп, Хс, Хк'!B22," ",'Хп, Хс, Хк'!C22)</f>
        <v>ХП 10х100</v>
      </c>
      <c r="F182" s="152" t="s">
        <v>194</v>
      </c>
      <c r="G182" s="152" t="s">
        <v>194</v>
      </c>
      <c r="H182" s="156" t="str">
        <f>'Хп, Хс, Хк'!E22</f>
        <v>128,40</v>
      </c>
      <c r="I182" s="157">
        <f>'Хп, Хс, Хк'!F22</f>
        <v>0</v>
      </c>
      <c r="J182" s="156">
        <f t="shared" si="20"/>
        <v>0</v>
      </c>
      <c r="K182" s="155" t="e">
        <f t="shared" si="21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5" t="s">
        <v>935</v>
      </c>
      <c r="B183" s="152" t="s">
        <v>304</v>
      </c>
      <c r="C183" s="152" t="s">
        <v>303</v>
      </c>
      <c r="E183" s="152" t="str">
        <f>CONCATENATE('Хп, Хс, Хк'!B23," ",'Хп, Хс, Хк'!C23)</f>
        <v>ХП 10х120</v>
      </c>
      <c r="F183" s="152" t="s">
        <v>194</v>
      </c>
      <c r="G183" s="152" t="s">
        <v>194</v>
      </c>
      <c r="H183" s="156" t="str">
        <f>'Хп, Хс, Хк'!E23</f>
        <v>128,40</v>
      </c>
      <c r="I183" s="157">
        <f>'Хп, Хс, Хк'!F23</f>
        <v>0</v>
      </c>
      <c r="J183" s="156">
        <f t="shared" si="20"/>
        <v>0</v>
      </c>
      <c r="K183" s="155" t="e">
        <f t="shared" si="21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5" t="s">
        <v>936</v>
      </c>
      <c r="B184" s="152" t="s">
        <v>304</v>
      </c>
      <c r="C184" s="152" t="s">
        <v>303</v>
      </c>
      <c r="E184" s="152" t="str">
        <f>CONCATENATE('Хп, Хс, Хк'!B24," ",'Хп, Хс, Хк'!C24)</f>
        <v>ХП 10х140</v>
      </c>
      <c r="F184" s="152" t="s">
        <v>194</v>
      </c>
      <c r="G184" s="152" t="s">
        <v>194</v>
      </c>
      <c r="H184" s="156" t="str">
        <f>'Хп, Хс, Хк'!E24</f>
        <v>128,40</v>
      </c>
      <c r="I184" s="157">
        <f>'Хп, Хс, Хк'!F24</f>
        <v>0</v>
      </c>
      <c r="J184" s="156">
        <f t="shared" si="20"/>
        <v>0</v>
      </c>
      <c r="K184" s="155" t="e">
        <f t="shared" si="21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5"/>
      <c r="B185" s="152" t="s">
        <v>304</v>
      </c>
      <c r="C185" s="152" t="s">
        <v>303</v>
      </c>
      <c r="E185" s="152" t="str">
        <f>CONCATENATE('Хп, Хс, Хк'!B25," ",'Хп, Хс, Хк'!C25)</f>
        <v xml:space="preserve"> </v>
      </c>
      <c r="F185" s="152" t="s">
        <v>194</v>
      </c>
      <c r="G185" s="152" t="s">
        <v>194</v>
      </c>
      <c r="H185" s="156">
        <f>'Хп, Хс, Хк'!E25</f>
        <v>0</v>
      </c>
      <c r="I185" s="157">
        <f>'Хп, Хс, Хк'!F25</f>
        <v>0</v>
      </c>
      <c r="J185" s="156">
        <f t="shared" si="20"/>
        <v>0</v>
      </c>
      <c r="K185" s="155">
        <f t="shared" si="21"/>
        <v>0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5"/>
      <c r="B186" s="152" t="s">
        <v>304</v>
      </c>
      <c r="C186" s="152" t="s">
        <v>303</v>
      </c>
      <c r="E186" s="152" t="str">
        <f>CONCATENATE('Хп, Хс, Хк'!B26," ",'Хп, Хс, Хк'!C26)</f>
        <v xml:space="preserve"> </v>
      </c>
      <c r="F186" s="152" t="s">
        <v>194</v>
      </c>
      <c r="G186" s="152" t="s">
        <v>194</v>
      </c>
      <c r="H186" s="156">
        <f>'Хп, Хс, Хк'!E26</f>
        <v>0</v>
      </c>
      <c r="I186" s="157">
        <f>'Хп, Хс, Хк'!F26</f>
        <v>0</v>
      </c>
      <c r="J186" s="156">
        <f t="shared" si="20"/>
        <v>0</v>
      </c>
      <c r="K186" s="155">
        <f t="shared" si="21"/>
        <v>0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5"/>
      <c r="B187" s="152" t="s">
        <v>304</v>
      </c>
      <c r="C187" s="152" t="s">
        <v>303</v>
      </c>
      <c r="D187" s="152" t="s">
        <v>243</v>
      </c>
      <c r="H187" s="156"/>
      <c r="I187" s="157"/>
      <c r="J187" s="156">
        <f t="shared" si="20"/>
        <v>0</v>
      </c>
      <c r="K187" s="155">
        <f t="shared" si="21"/>
        <v>0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5" t="s">
        <v>979</v>
      </c>
      <c r="B188" s="152" t="s">
        <v>304</v>
      </c>
      <c r="C188" s="152" t="s">
        <v>303</v>
      </c>
      <c r="E188" s="152" t="str">
        <f>CONCATENATE('Хп, Хс, Хк'!B40," ",'Хп, Хс, Хк'!C40)</f>
        <v>ХК 4х40</v>
      </c>
      <c r="F188" s="152" t="s">
        <v>194</v>
      </c>
      <c r="G188" s="152" t="s">
        <v>194</v>
      </c>
      <c r="H188" s="156" t="str">
        <f>'Хп, Хс, Хк'!E40</f>
        <v>146,76</v>
      </c>
      <c r="I188" s="157">
        <f>'Хп, Хс, Хк'!F40</f>
        <v>0</v>
      </c>
      <c r="J188" s="156">
        <f t="shared" ref="J188" si="22">I188*25</f>
        <v>0</v>
      </c>
      <c r="K188" s="155" t="e">
        <f t="shared" ref="K188" si="23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5" t="s">
        <v>937</v>
      </c>
      <c r="B189" s="152" t="s">
        <v>304</v>
      </c>
      <c r="C189" s="152" t="s">
        <v>303</v>
      </c>
      <c r="E189" s="152" t="str">
        <f>CONCATENATE('Хп, Хс, Хк'!B41," ",'Хп, Хс, Хк'!C41)</f>
        <v>ХК 6х60</v>
      </c>
      <c r="F189" s="152" t="s">
        <v>194</v>
      </c>
      <c r="G189" s="152" t="s">
        <v>194</v>
      </c>
      <c r="H189" s="156" t="str">
        <f>'Хп, Хс, Хк'!E41</f>
        <v>128,40</v>
      </c>
      <c r="I189" s="157">
        <f>'Хп, Хс, Хк'!F41</f>
        <v>0</v>
      </c>
      <c r="J189" s="156">
        <f t="shared" si="20"/>
        <v>0</v>
      </c>
      <c r="K189" s="155" t="e">
        <f t="shared" si="21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5" t="s">
        <v>976</v>
      </c>
      <c r="B190" s="152" t="s">
        <v>304</v>
      </c>
      <c r="C190" s="152" t="s">
        <v>303</v>
      </c>
      <c r="E190" s="152" t="str">
        <f>CONCATENATE('Хп, Хс, Хк'!B42," ",'Хп, Хс, Хк'!C42)</f>
        <v>ХК 6х80</v>
      </c>
      <c r="F190" s="152" t="s">
        <v>194</v>
      </c>
      <c r="G190" s="152" t="s">
        <v>194</v>
      </c>
      <c r="H190" s="156" t="str">
        <f>'Хп, Хс, Хк'!E42</f>
        <v>128,40</v>
      </c>
      <c r="I190" s="157">
        <f>'Хп, Хс, Хк'!F42</f>
        <v>0</v>
      </c>
      <c r="J190" s="156">
        <f t="shared" si="20"/>
        <v>0</v>
      </c>
      <c r="K190" s="155" t="e">
        <f t="shared" si="21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5" t="s">
        <v>938</v>
      </c>
      <c r="B191" s="152" t="s">
        <v>304</v>
      </c>
      <c r="C191" s="152" t="s">
        <v>303</v>
      </c>
      <c r="E191" s="152" t="str">
        <f>CONCATENATE('Хп, Хс, Хк'!B43," ",'Хп, Хс, Хк'!C43)</f>
        <v>ХК 6х100</v>
      </c>
      <c r="F191" s="152" t="s">
        <v>194</v>
      </c>
      <c r="G191" s="152" t="s">
        <v>194</v>
      </c>
      <c r="H191" s="156" t="str">
        <f>'Хп, Хс, Хк'!E43</f>
        <v>128,40</v>
      </c>
      <c r="I191" s="156">
        <f>'Хп, Хс, Хк'!F43</f>
        <v>0</v>
      </c>
      <c r="J191" s="156">
        <f t="shared" si="20"/>
        <v>0</v>
      </c>
      <c r="K191" s="155" t="e">
        <f t="shared" si="21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5" t="s">
        <v>939</v>
      </c>
      <c r="B192" s="152" t="s">
        <v>304</v>
      </c>
      <c r="C192" s="152" t="s">
        <v>303</v>
      </c>
      <c r="E192" s="152" t="str">
        <f>CONCATENATE('Хп, Хс, Хк'!B44," ",'Хп, Хс, Хк'!C44)</f>
        <v>ХК 6х120</v>
      </c>
      <c r="F192" s="152" t="s">
        <v>194</v>
      </c>
      <c r="G192" s="152" t="s">
        <v>194</v>
      </c>
      <c r="H192" s="156" t="str">
        <f>'Хп, Хс, Хк'!E44</f>
        <v>128,40</v>
      </c>
      <c r="I192" s="156">
        <f>'Хп, Хс, Хк'!F44</f>
        <v>0</v>
      </c>
      <c r="J192" s="156">
        <f t="shared" si="20"/>
        <v>0</v>
      </c>
      <c r="K192" s="155" t="e">
        <f t="shared" si="21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5" t="s">
        <v>977</v>
      </c>
      <c r="B193" s="152" t="s">
        <v>304</v>
      </c>
      <c r="C193" s="152" t="s">
        <v>303</v>
      </c>
      <c r="E193" s="152" t="str">
        <f>CONCATENATE('Хп, Хс, Хк'!B45," ",'Хп, Хс, Хк'!C45)</f>
        <v>ХК 8х60</v>
      </c>
      <c r="F193" s="152" t="s">
        <v>194</v>
      </c>
      <c r="G193" s="152" t="s">
        <v>194</v>
      </c>
      <c r="H193" s="156" t="str">
        <f>'Хп, Хс, Хк'!E45</f>
        <v>128,40</v>
      </c>
      <c r="I193" s="156">
        <f>'Хп, Хс, Хк'!F45</f>
        <v>0</v>
      </c>
      <c r="J193" s="156">
        <f>I193*25</f>
        <v>0</v>
      </c>
      <c r="K193" s="155" t="e">
        <f t="shared" si="21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5" t="s">
        <v>940</v>
      </c>
      <c r="B194" s="152" t="s">
        <v>304</v>
      </c>
      <c r="C194" s="152" t="s">
        <v>303</v>
      </c>
      <c r="E194" s="152" t="str">
        <f>CONCATENATE('Хп, Хс, Хк'!B46," ",'Хп, Хс, Хк'!C46)</f>
        <v>ХК 8х80</v>
      </c>
      <c r="F194" s="152" t="s">
        <v>194</v>
      </c>
      <c r="G194" s="152" t="s">
        <v>194</v>
      </c>
      <c r="H194" s="156" t="str">
        <f>'Хп, Хс, Хк'!E46</f>
        <v>128,40</v>
      </c>
      <c r="I194" s="156">
        <f>'Хп, Хс, Хк'!F46</f>
        <v>0</v>
      </c>
      <c r="J194" s="156">
        <f t="shared" ref="J194:J196" si="24">I194*25</f>
        <v>0</v>
      </c>
      <c r="K194" s="155" t="e">
        <f t="shared" si="21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5" t="s">
        <v>941</v>
      </c>
      <c r="B195" s="152" t="s">
        <v>304</v>
      </c>
      <c r="C195" s="152" t="s">
        <v>303</v>
      </c>
      <c r="E195" s="152" t="str">
        <f>CONCATENATE('Хп, Хс, Хк'!B47," ",'Хп, Хс, Хк'!C47)</f>
        <v>ХК 8х100</v>
      </c>
      <c r="F195" s="152" t="s">
        <v>194</v>
      </c>
      <c r="G195" s="152" t="s">
        <v>194</v>
      </c>
      <c r="H195" s="156" t="str">
        <f>'Хп, Хс, Хк'!E47</f>
        <v>128,40</v>
      </c>
      <c r="I195" s="156">
        <f>'Хп, Хс, Хк'!F47</f>
        <v>0</v>
      </c>
      <c r="J195" s="156">
        <f t="shared" si="24"/>
        <v>0</v>
      </c>
      <c r="K195" s="155" t="e">
        <f>(J193)*H193</f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5" t="s">
        <v>942</v>
      </c>
      <c r="B196" s="152" t="s">
        <v>304</v>
      </c>
      <c r="C196" s="152" t="s">
        <v>303</v>
      </c>
      <c r="E196" s="152" t="str">
        <f>CONCATENATE('Хп, Хс, Хк'!B48," ",'Хп, Хс, Хк'!C48)</f>
        <v>ХК 8х120</v>
      </c>
      <c r="F196" s="152" t="s">
        <v>194</v>
      </c>
      <c r="G196" s="152" t="s">
        <v>194</v>
      </c>
      <c r="H196" s="156" t="str">
        <f>'Хп, Хс, Хк'!E48</f>
        <v>128,40</v>
      </c>
      <c r="I196" s="156">
        <f>'Хп, Хс, Хк'!F48</f>
        <v>0</v>
      </c>
      <c r="J196" s="156">
        <f t="shared" si="24"/>
        <v>0</v>
      </c>
      <c r="K196" s="155" t="e">
        <f>(J194)*H194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D197" s="152" t="s">
        <v>256</v>
      </c>
      <c r="K197" s="155" t="e">
        <f>(J195)*H195</f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K198" s="155" t="e">
        <f>(J196)*H196</f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5" t="s">
        <v>1065</v>
      </c>
      <c r="B199" s="152" t="s">
        <v>54</v>
      </c>
      <c r="C199" s="152" t="s">
        <v>303</v>
      </c>
      <c r="E199" s="152" t="str">
        <f>КПКТ!A11</f>
        <v>КПКТ-10х80</v>
      </c>
      <c r="F199" s="152">
        <f>КПКТ!C11</f>
        <v>25</v>
      </c>
      <c r="G199" s="152">
        <f>КПКТ!D11</f>
        <v>500</v>
      </c>
      <c r="H199" s="152" t="str">
        <f>КПКТ!E11</f>
        <v>405,00</v>
      </c>
      <c r="I199" s="152">
        <f>КПКТ!G11</f>
        <v>0</v>
      </c>
      <c r="J199" s="156">
        <f>I199*G199/100</f>
        <v>0</v>
      </c>
      <c r="K199" s="155">
        <f t="shared" ref="K199:K201" si="25">(J199)*H199</f>
        <v>0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5" t="s">
        <v>1066</v>
      </c>
      <c r="B200" s="152" t="s">
        <v>54</v>
      </c>
      <c r="C200" s="152" t="s">
        <v>303</v>
      </c>
      <c r="E200" s="152" t="str">
        <f>КПКТ!A12</f>
        <v>КПКТ-10х100</v>
      </c>
      <c r="F200" s="152">
        <f>КПКТ!C12</f>
        <v>25</v>
      </c>
      <c r="G200" s="152">
        <f>КПКТ!D12</f>
        <v>300</v>
      </c>
      <c r="H200" s="152" t="str">
        <f>КПКТ!E12</f>
        <v>503,22</v>
      </c>
      <c r="I200" s="152">
        <f>КПКТ!G12</f>
        <v>0</v>
      </c>
      <c r="J200" s="156">
        <f t="shared" ref="J200:J201" si="26">I200*G200/100</f>
        <v>0</v>
      </c>
      <c r="K200" s="155">
        <f t="shared" si="25"/>
        <v>0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5" t="s">
        <v>1067</v>
      </c>
      <c r="B201" s="152" t="s">
        <v>54</v>
      </c>
      <c r="C201" s="152" t="s">
        <v>303</v>
      </c>
      <c r="E201" s="152" t="str">
        <f>КПКТ!A13</f>
        <v>КПКТ-10х115</v>
      </c>
      <c r="F201" s="152">
        <f>КПКТ!C13</f>
        <v>25</v>
      </c>
      <c r="G201" s="152">
        <f>КПКТ!D13</f>
        <v>300</v>
      </c>
      <c r="H201" s="152" t="str">
        <f>КПКТ!E13</f>
        <v>573,90</v>
      </c>
      <c r="I201" s="152">
        <f>КПКТ!G13</f>
        <v>0</v>
      </c>
      <c r="J201" s="156">
        <f t="shared" si="26"/>
        <v>0</v>
      </c>
      <c r="K201" s="155">
        <f t="shared" si="25"/>
        <v>0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5" t="s">
        <v>1068</v>
      </c>
      <c r="B202" s="152" t="s">
        <v>304</v>
      </c>
      <c r="C202" s="152" t="s">
        <v>303</v>
      </c>
      <c r="E202" s="152" t="str">
        <f>CONCATENATE('Хп, Хс, Хк'!B54," ",'Хп, Хс, Хк'!C54)</f>
        <v xml:space="preserve"> </v>
      </c>
      <c r="F202" s="152" t="s">
        <v>194</v>
      </c>
      <c r="G202" s="152" t="s">
        <v>194</v>
      </c>
      <c r="H202" s="156">
        <f>'Хп, Хс, Хк'!E54</f>
        <v>0</v>
      </c>
      <c r="I202" s="156">
        <f>'Хп, Хс, Хк'!F54</f>
        <v>0</v>
      </c>
      <c r="J202" s="156">
        <f t="shared" ref="J199:J202" si="27">I202*25</f>
        <v>0</v>
      </c>
      <c r="K202" s="155">
        <f t="shared" ref="K202" si="28">(I202)*H202</f>
        <v>0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5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5">
        <v>0</v>
      </c>
      <c r="B204" s="152" t="s">
        <v>304</v>
      </c>
      <c r="C204" s="152" t="s">
        <v>303</v>
      </c>
      <c r="E204" s="152" t="str">
        <f>CONCATENATE('Хп, Хс, Хк'!B57," ",'Хп, Хс, Хк'!C57)</f>
        <v xml:space="preserve"> </v>
      </c>
      <c r="F204" s="152" t="s">
        <v>194</v>
      </c>
      <c r="G204" s="152" t="s">
        <v>194</v>
      </c>
      <c r="H204" s="156">
        <f>'Хп, Хс, Хк'!E57</f>
        <v>0</v>
      </c>
      <c r="I204" s="157">
        <f>'Хп, Хс, Хк'!F57</f>
        <v>0</v>
      </c>
      <c r="J204" s="156" t="s">
        <v>194</v>
      </c>
      <c r="K204" s="155">
        <f t="shared" ref="K204" si="29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5" t="s">
        <v>943</v>
      </c>
      <c r="B205" s="152" t="s">
        <v>54</v>
      </c>
      <c r="C205" s="152" t="s">
        <v>302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85,68</v>
      </c>
      <c r="I205" s="152">
        <f>Дт!E14</f>
        <v>0</v>
      </c>
      <c r="J205" s="156">
        <f t="shared" ref="J205:J210" si="30">I205*G205/100</f>
        <v>0</v>
      </c>
      <c r="K205" s="155" t="e">
        <f t="shared" ref="K205:K209" si="31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5" t="s">
        <v>944</v>
      </c>
      <c r="B206" s="152" t="s">
        <v>54</v>
      </c>
      <c r="C206" s="152" t="s">
        <v>302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211,80</v>
      </c>
      <c r="I206" s="152">
        <f>Дт!E30</f>
        <v>0</v>
      </c>
      <c r="J206" s="156">
        <f t="shared" si="30"/>
        <v>0</v>
      </c>
      <c r="K206" s="155" t="e">
        <f t="shared" si="31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5" t="s">
        <v>945</v>
      </c>
      <c r="B207" s="152" t="s">
        <v>54</v>
      </c>
      <c r="C207" s="152" t="s">
        <v>303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121,56</v>
      </c>
      <c r="I207" s="152">
        <f>Ліно!E14</f>
        <v>0</v>
      </c>
      <c r="J207" s="156">
        <f t="shared" si="30"/>
        <v>0</v>
      </c>
      <c r="K207" s="155" t="e">
        <f t="shared" si="31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5" t="s">
        <v>946</v>
      </c>
      <c r="B208" s="152" t="s">
        <v>54</v>
      </c>
      <c r="C208" s="152" t="s">
        <v>303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138,96</v>
      </c>
      <c r="I208" s="152">
        <f>Ліно!E15</f>
        <v>0</v>
      </c>
      <c r="J208" s="156">
        <f t="shared" si="30"/>
        <v>0</v>
      </c>
      <c r="K208" s="155" t="e">
        <f t="shared" si="31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5" t="s">
        <v>947</v>
      </c>
      <c r="B209" s="152" t="s">
        <v>54</v>
      </c>
      <c r="C209" s="152" t="s">
        <v>303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169,68</v>
      </c>
      <c r="I209" s="152">
        <f>Ліно!E16</f>
        <v>0</v>
      </c>
      <c r="J209" s="156">
        <f t="shared" si="30"/>
        <v>0</v>
      </c>
      <c r="K209" s="155" t="e">
        <f t="shared" si="31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5" t="s">
        <v>948</v>
      </c>
      <c r="B210" s="152" t="s">
        <v>54</v>
      </c>
      <c r="C210" s="152" t="s">
        <v>303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187,08</v>
      </c>
      <c r="I210" s="152">
        <f>Ліно!E17</f>
        <v>0</v>
      </c>
      <c r="J210" s="156">
        <f t="shared" si="30"/>
        <v>0</v>
      </c>
      <c r="K210" s="155" t="e">
        <f t="shared" ref="K210" si="32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5"/>
      <c r="H211" s="156"/>
      <c r="I211" s="156"/>
      <c r="J211" s="156">
        <f>I211*25</f>
        <v>0</v>
      </c>
      <c r="K211" s="155">
        <f>(J211)*H211</f>
        <v>0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5" t="s">
        <v>949</v>
      </c>
      <c r="B212" s="152" t="s">
        <v>304</v>
      </c>
      <c r="C212" s="152" t="s">
        <v>303</v>
      </c>
      <c r="E212" s="152" t="str">
        <f>CONCATENATE('Хп, Хс, Хк'!G11," ",'Хп, Хс, Хк'!H11)</f>
        <v>ХС 6х60</v>
      </c>
      <c r="F212" s="152" t="s">
        <v>194</v>
      </c>
      <c r="G212" s="152" t="s">
        <v>194</v>
      </c>
      <c r="H212" s="156" t="str">
        <f>'Хп, Хс, Хк'!J11</f>
        <v>128,40</v>
      </c>
      <c r="I212" s="156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5" t="s">
        <v>950</v>
      </c>
      <c r="B213" s="152" t="s">
        <v>304</v>
      </c>
      <c r="C213" s="152" t="s">
        <v>303</v>
      </c>
      <c r="E213" s="152" t="str">
        <f>CONCATENATE('Хп, Хс, Хк'!G12," ",'Хп, Хс, Хк'!H12)</f>
        <v>ХС 6х80</v>
      </c>
      <c r="F213" s="152" t="s">
        <v>194</v>
      </c>
      <c r="G213" s="152" t="s">
        <v>194</v>
      </c>
      <c r="H213" s="156" t="str">
        <f>'Хп, Хс, Хк'!J12</f>
        <v>128,40</v>
      </c>
      <c r="I213" s="156">
        <f>'Хп, Хс, Хк'!K12</f>
        <v>0</v>
      </c>
      <c r="J213" s="156">
        <f t="shared" ref="J213:J224" si="33">I213*25</f>
        <v>0</v>
      </c>
      <c r="K213" s="155" t="e">
        <f t="shared" ref="K213:K222" si="34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5" t="s">
        <v>951</v>
      </c>
      <c r="B214" s="152" t="s">
        <v>304</v>
      </c>
      <c r="C214" s="152" t="s">
        <v>303</v>
      </c>
      <c r="E214" s="152" t="str">
        <f>CONCATENATE('Хп, Хс, Хк'!G13," ",'Хп, Хс, Хк'!H13)</f>
        <v>ХС 6х100</v>
      </c>
      <c r="F214" s="152" t="s">
        <v>194</v>
      </c>
      <c r="G214" s="152" t="s">
        <v>194</v>
      </c>
      <c r="H214" s="156" t="str">
        <f>'Хп, Хс, Хк'!J13</f>
        <v>128,40</v>
      </c>
      <c r="I214" s="156">
        <f>'Хп, Хс, Хк'!K13</f>
        <v>0</v>
      </c>
      <c r="J214" s="156">
        <f t="shared" si="33"/>
        <v>0</v>
      </c>
      <c r="K214" s="155" t="e">
        <f t="shared" si="34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5" t="s">
        <v>1050</v>
      </c>
      <c r="B215" s="152" t="s">
        <v>304</v>
      </c>
      <c r="C215" s="152" t="s">
        <v>303</v>
      </c>
      <c r="E215" s="152" t="str">
        <f>CONCATENATE('Хп, Хс, Хк'!G14," ",'Хп, Хс, Хк'!H14)</f>
        <v>ХС 6х120</v>
      </c>
      <c r="F215" s="152" t="s">
        <v>194</v>
      </c>
      <c r="G215" s="152" t="s">
        <v>194</v>
      </c>
      <c r="H215" s="156" t="str">
        <f>'Хп, Хс, Хк'!J14</f>
        <v>128,40</v>
      </c>
      <c r="I215" s="156">
        <f>'Хп, Хс, Хк'!K14</f>
        <v>0</v>
      </c>
      <c r="J215" s="156">
        <f t="shared" si="33"/>
        <v>0</v>
      </c>
      <c r="K215" s="155" t="e">
        <f t="shared" si="34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5" t="s">
        <v>1052</v>
      </c>
      <c r="B216" s="152" t="s">
        <v>304</v>
      </c>
      <c r="C216" s="152" t="s">
        <v>303</v>
      </c>
      <c r="E216" s="152" t="str">
        <f>CONCATENATE('Хп, Хс, Хк'!G15," ",'Хп, Хс, Хк'!H15)</f>
        <v>ХС 8х60</v>
      </c>
      <c r="F216" s="152" t="s">
        <v>194</v>
      </c>
      <c r="G216" s="152" t="s">
        <v>194</v>
      </c>
      <c r="H216" s="156" t="str">
        <f>'Хп, Хс, Хк'!J15</f>
        <v>128,40</v>
      </c>
      <c r="I216" s="156">
        <f>'Хп, Хс, Хк'!K15</f>
        <v>0</v>
      </c>
      <c r="J216" s="156">
        <f t="shared" si="33"/>
        <v>0</v>
      </c>
      <c r="K216" s="155" t="e">
        <f t="shared" si="34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5" t="s">
        <v>952</v>
      </c>
      <c r="B217" s="152" t="s">
        <v>304</v>
      </c>
      <c r="C217" s="152" t="s">
        <v>303</v>
      </c>
      <c r="E217" s="152" t="str">
        <f>CONCATENATE('Хп, Хс, Хк'!G16," ",'Хп, Хс, Хк'!H16)</f>
        <v>ХС 8х80</v>
      </c>
      <c r="F217" s="152" t="s">
        <v>194</v>
      </c>
      <c r="G217" s="152" t="s">
        <v>194</v>
      </c>
      <c r="H217" s="156" t="str">
        <f>'Хп, Хс, Хк'!J16</f>
        <v>128,40</v>
      </c>
      <c r="I217" s="156">
        <f>'Хп, Хс, Хк'!K16</f>
        <v>0</v>
      </c>
      <c r="J217" s="156">
        <f t="shared" si="33"/>
        <v>0</v>
      </c>
      <c r="K217" s="155" t="e">
        <f t="shared" si="34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5" t="s">
        <v>953</v>
      </c>
      <c r="B218" s="152" t="s">
        <v>304</v>
      </c>
      <c r="C218" s="152" t="s">
        <v>303</v>
      </c>
      <c r="E218" s="152" t="str">
        <f>CONCATENATE('Хп, Хс, Хк'!G17," ",'Хп, Хс, Хк'!H17)</f>
        <v>ХС 8х100</v>
      </c>
      <c r="F218" s="152" t="s">
        <v>194</v>
      </c>
      <c r="G218" s="152" t="s">
        <v>194</v>
      </c>
      <c r="H218" s="156" t="str">
        <f>'Хп, Хс, Хк'!J17</f>
        <v>128,40</v>
      </c>
      <c r="I218" s="156">
        <f>'Хп, Хс, Хк'!K17</f>
        <v>0</v>
      </c>
      <c r="J218" s="156">
        <f t="shared" si="33"/>
        <v>0</v>
      </c>
      <c r="K218" s="155" t="e">
        <f t="shared" si="34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5" t="s">
        <v>1051</v>
      </c>
      <c r="B219" s="152" t="s">
        <v>304</v>
      </c>
      <c r="C219" s="152" t="s">
        <v>303</v>
      </c>
      <c r="E219" s="152" t="str">
        <f>CONCATENATE('Хп, Хс, Хк'!G18," ",'Хп, Хс, Хк'!H18)</f>
        <v>ХС 8х120</v>
      </c>
      <c r="F219" s="152" t="s">
        <v>194</v>
      </c>
      <c r="G219" s="152" t="s">
        <v>194</v>
      </c>
      <c r="H219" s="156" t="str">
        <f>'Хп, Хс, Хк'!J18</f>
        <v>128,40</v>
      </c>
      <c r="I219" s="156">
        <f>'Хп, Хс, Хк'!K18</f>
        <v>0</v>
      </c>
      <c r="J219" s="156">
        <f t="shared" si="33"/>
        <v>0</v>
      </c>
      <c r="K219" s="155" t="e">
        <f t="shared" si="34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5" t="s">
        <v>954</v>
      </c>
      <c r="B220" s="152" t="s">
        <v>304</v>
      </c>
      <c r="C220" s="152" t="s">
        <v>303</v>
      </c>
      <c r="E220" s="152" t="str">
        <f>CONCATENATE('Хп, Хс, Хк'!G19," ",'Хп, Хс, Хк'!H19)</f>
        <v xml:space="preserve"> </v>
      </c>
      <c r="F220" s="152" t="s">
        <v>194</v>
      </c>
      <c r="G220" s="152" t="s">
        <v>194</v>
      </c>
      <c r="H220" s="156">
        <f>'Хп, Хс, Хк'!J19</f>
        <v>0</v>
      </c>
      <c r="I220" s="156">
        <f>'Хп, Хс, Хк'!K19</f>
        <v>0</v>
      </c>
      <c r="J220" s="156">
        <f t="shared" si="33"/>
        <v>0</v>
      </c>
      <c r="K220" s="155">
        <f t="shared" si="34"/>
        <v>0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5" t="s">
        <v>955</v>
      </c>
      <c r="B221" s="152" t="s">
        <v>304</v>
      </c>
      <c r="C221" s="152" t="s">
        <v>303</v>
      </c>
      <c r="E221" s="152" t="str">
        <f>CONCATENATE('Хп, Хс, Хк'!G22," ",'Хп, Хс, Хк'!H22)</f>
        <v xml:space="preserve"> </v>
      </c>
      <c r="F221" s="152" t="s">
        <v>194</v>
      </c>
      <c r="G221" s="152" t="s">
        <v>194</v>
      </c>
      <c r="H221" s="156">
        <f>'Хп, Хс, Хк'!J22</f>
        <v>0</v>
      </c>
      <c r="I221" s="156">
        <f>'Хп, Хс, Хк'!K22</f>
        <v>0</v>
      </c>
      <c r="J221" s="156">
        <f t="shared" si="33"/>
        <v>0</v>
      </c>
      <c r="K221" s="155">
        <f t="shared" si="34"/>
        <v>0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5" t="s">
        <v>956</v>
      </c>
      <c r="B222" s="152" t="s">
        <v>304</v>
      </c>
      <c r="C222" s="152" t="s">
        <v>303</v>
      </c>
      <c r="E222" s="152" t="str">
        <f>CONCATENATE('Хп, Хс, Хк'!G23," ",'Хп, Хс, Хк'!H23)</f>
        <v xml:space="preserve"> </v>
      </c>
      <c r="F222" s="152" t="s">
        <v>194</v>
      </c>
      <c r="G222" s="152" t="s">
        <v>194</v>
      </c>
      <c r="H222" s="156">
        <f>'Хп, Хс, Хк'!J23</f>
        <v>0</v>
      </c>
      <c r="I222" s="156">
        <f>'Хп, Хс, Хк'!K23</f>
        <v>0</v>
      </c>
      <c r="J222" s="156">
        <f t="shared" si="33"/>
        <v>0</v>
      </c>
      <c r="K222" s="155">
        <f t="shared" si="34"/>
        <v>0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5" t="s">
        <v>957</v>
      </c>
      <c r="B223" s="152" t="s">
        <v>304</v>
      </c>
      <c r="C223" s="152" t="s">
        <v>303</v>
      </c>
      <c r="E223" s="152" t="str">
        <f>CONCATENATE('Хп, Хс, Хк'!G24," ",'Хп, Хс, Хк'!H24)</f>
        <v xml:space="preserve"> </v>
      </c>
      <c r="F223" s="152" t="s">
        <v>194</v>
      </c>
      <c r="G223" s="152" t="s">
        <v>194</v>
      </c>
      <c r="H223" s="156">
        <f>'Хп, Хс, Хк'!J24</f>
        <v>0</v>
      </c>
      <c r="I223" s="156">
        <f>'Хп, Хс, Хк'!K24</f>
        <v>0</v>
      </c>
      <c r="J223" s="156">
        <f t="shared" si="33"/>
        <v>0</v>
      </c>
      <c r="K223" s="155">
        <f t="shared" ref="K223:K225" si="35">(J223)*H223</f>
        <v>0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5" t="s">
        <v>958</v>
      </c>
      <c r="B224" s="152" t="s">
        <v>304</v>
      </c>
      <c r="C224" s="152" t="s">
        <v>303</v>
      </c>
      <c r="E224" s="152" t="str">
        <f>CONCATENATE('Хп, Хс, Хк'!G25," ",'Хп, Хс, Хк'!H25)</f>
        <v xml:space="preserve"> </v>
      </c>
      <c r="F224" s="152" t="s">
        <v>194</v>
      </c>
      <c r="G224" s="152" t="s">
        <v>194</v>
      </c>
      <c r="H224" s="156">
        <f>'Хп, Хс, Хк'!J25</f>
        <v>0</v>
      </c>
      <c r="I224" s="156">
        <f>'Хп, Хс, Хк'!K25</f>
        <v>0</v>
      </c>
      <c r="J224" s="156">
        <f t="shared" si="33"/>
        <v>0</v>
      </c>
      <c r="K224" s="155">
        <f t="shared" si="35"/>
        <v>0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5"/>
      <c r="H225" s="156"/>
      <c r="I225" s="156"/>
      <c r="J225" s="156">
        <f t="shared" ref="J225" si="36">I225*25</f>
        <v>0</v>
      </c>
      <c r="K225" s="155">
        <f t="shared" si="35"/>
        <v>0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5" t="s">
        <v>959</v>
      </c>
      <c r="B226" s="152" t="s">
        <v>54</v>
      </c>
      <c r="C226" s="152" t="s">
        <v>303</v>
      </c>
      <c r="E226" s="157" t="str">
        <f>Лік!A10</f>
        <v>ЛІК-10х90</v>
      </c>
      <c r="F226" s="157">
        <f>Лік!B10</f>
        <v>100</v>
      </c>
      <c r="G226" s="157">
        <f>Лік!C10</f>
        <v>400</v>
      </c>
      <c r="H226" s="157" t="str">
        <f>Лік!D10</f>
        <v>186,24</v>
      </c>
      <c r="I226" s="157">
        <f>Лік!E10</f>
        <v>0</v>
      </c>
      <c r="J226" s="156">
        <f t="shared" ref="J226" si="37">I226*G226/100</f>
        <v>0</v>
      </c>
      <c r="K226" s="155" t="e">
        <f t="shared" ref="K226:K233" si="38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5" t="s">
        <v>960</v>
      </c>
      <c r="B227" s="152" t="s">
        <v>54</v>
      </c>
      <c r="C227" s="152" t="s">
        <v>303</v>
      </c>
      <c r="E227" s="157" t="str">
        <f>Лік!A11</f>
        <v>ЛІК-10х100</v>
      </c>
      <c r="F227" s="157">
        <f>Лік!B11</f>
        <v>100</v>
      </c>
      <c r="G227" s="157">
        <f>Лік!C11</f>
        <v>400</v>
      </c>
      <c r="H227" s="157" t="str">
        <f>Лік!D11</f>
        <v>199,32</v>
      </c>
      <c r="I227" s="157">
        <f>Лік!E11</f>
        <v>0</v>
      </c>
      <c r="J227" s="156">
        <f t="shared" ref="J227:J231" si="39">I227*G227/100</f>
        <v>0</v>
      </c>
      <c r="K227" s="155" t="e">
        <f t="shared" si="38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5" t="s">
        <v>961</v>
      </c>
      <c r="B228" s="152" t="s">
        <v>54</v>
      </c>
      <c r="C228" s="152" t="s">
        <v>303</v>
      </c>
      <c r="E228" s="157" t="str">
        <f>Лік!A12</f>
        <v>ЛІК-10х120</v>
      </c>
      <c r="F228" s="157">
        <f>Лік!B12</f>
        <v>100</v>
      </c>
      <c r="G228" s="157">
        <f>Лік!C12</f>
        <v>300</v>
      </c>
      <c r="H228" s="157" t="str">
        <f>Лік!D12</f>
        <v>225,96</v>
      </c>
      <c r="I228" s="157">
        <f>Лік!E12</f>
        <v>0</v>
      </c>
      <c r="J228" s="156">
        <f t="shared" si="39"/>
        <v>0</v>
      </c>
      <c r="K228" s="155" t="e">
        <f t="shared" si="38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5" t="s">
        <v>962</v>
      </c>
      <c r="B229" s="152" t="s">
        <v>54</v>
      </c>
      <c r="C229" s="152" t="s">
        <v>303</v>
      </c>
      <c r="E229" s="157" t="str">
        <f>Лік!A13</f>
        <v>ЛІК-10х140</v>
      </c>
      <c r="F229" s="157">
        <f>Лік!B13</f>
        <v>100</v>
      </c>
      <c r="G229" s="157">
        <f>Лік!C13</f>
        <v>300</v>
      </c>
      <c r="H229" s="157" t="str">
        <f>Лік!D13</f>
        <v>257,64</v>
      </c>
      <c r="I229" s="157">
        <f>Лік!E13</f>
        <v>0</v>
      </c>
      <c r="J229" s="156">
        <f t="shared" si="39"/>
        <v>0</v>
      </c>
      <c r="K229" s="155" t="e">
        <f t="shared" si="38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5" t="s">
        <v>963</v>
      </c>
      <c r="B230" s="152" t="s">
        <v>54</v>
      </c>
      <c r="C230" s="152" t="s">
        <v>303</v>
      </c>
      <c r="E230" s="157" t="str">
        <f>Лік!A14</f>
        <v>ЛІК-10х160</v>
      </c>
      <c r="F230" s="157">
        <f>Лік!B14</f>
        <v>50</v>
      </c>
      <c r="G230" s="157">
        <f>Лік!C14</f>
        <v>250</v>
      </c>
      <c r="H230" s="157" t="str">
        <f>Лік!D14</f>
        <v>294,48</v>
      </c>
      <c r="I230" s="157">
        <f>Лік!E14</f>
        <v>0</v>
      </c>
      <c r="J230" s="156">
        <f t="shared" si="39"/>
        <v>0</v>
      </c>
      <c r="K230" s="155" t="e">
        <f t="shared" si="38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5" t="s">
        <v>964</v>
      </c>
      <c r="B231" s="152" t="s">
        <v>54</v>
      </c>
      <c r="C231" s="152" t="s">
        <v>303</v>
      </c>
      <c r="E231" s="157" t="str">
        <f>Лік!A15</f>
        <v>ЛІК-10х180</v>
      </c>
      <c r="F231" s="157">
        <f>Лік!B15</f>
        <v>50</v>
      </c>
      <c r="G231" s="157">
        <f>Лік!C15</f>
        <v>250</v>
      </c>
      <c r="H231" s="157" t="str">
        <f>Лік!D15</f>
        <v>319,20</v>
      </c>
      <c r="I231" s="157">
        <f>Лік!E15</f>
        <v>0</v>
      </c>
      <c r="J231" s="156">
        <f t="shared" si="39"/>
        <v>0</v>
      </c>
      <c r="K231" s="155" t="e">
        <f t="shared" si="38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5" t="s">
        <v>965</v>
      </c>
      <c r="B232" s="152" t="s">
        <v>54</v>
      </c>
      <c r="C232" s="152" t="s">
        <v>303</v>
      </c>
      <c r="E232" s="157" t="str">
        <f>Лік!A16</f>
        <v>ЛІК-10х200</v>
      </c>
      <c r="F232" s="157">
        <f>Лік!B16</f>
        <v>50</v>
      </c>
      <c r="G232" s="157">
        <f>Лік!C16</f>
        <v>200</v>
      </c>
      <c r="H232" s="157" t="str">
        <f>Лік!D16</f>
        <v>351,72</v>
      </c>
      <c r="I232" s="157">
        <f>Лік!E16</f>
        <v>0</v>
      </c>
      <c r="J232" s="156">
        <f t="shared" ref="J232:J233" si="40">I232*G232/100</f>
        <v>0</v>
      </c>
      <c r="K232" s="155" t="e">
        <f t="shared" si="38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5" t="s">
        <v>966</v>
      </c>
      <c r="B233" s="152" t="s">
        <v>54</v>
      </c>
      <c r="C233" s="152" t="s">
        <v>303</v>
      </c>
      <c r="D233" s="152" t="s">
        <v>542</v>
      </c>
      <c r="E233" s="157" t="str">
        <f>Лік!A17</f>
        <v>ЛІК-10х220</v>
      </c>
      <c r="F233" s="157">
        <f>Лік!B17</f>
        <v>50</v>
      </c>
      <c r="G233" s="157">
        <f>Лік!C17</f>
        <v>200</v>
      </c>
      <c r="H233" s="157" t="str">
        <f>Лік!D17</f>
        <v>394,08</v>
      </c>
      <c r="I233" s="157">
        <f>Лік!E17</f>
        <v>0</v>
      </c>
      <c r="J233" s="156">
        <f t="shared" si="40"/>
        <v>0</v>
      </c>
      <c r="K233" s="155" t="e">
        <f t="shared" si="38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5" t="s">
        <v>967</v>
      </c>
      <c r="B234" s="152" t="s">
        <v>54</v>
      </c>
      <c r="C234" s="152" t="s">
        <v>303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216,36</v>
      </c>
      <c r="I234" s="152">
        <f>Ліно!E18</f>
        <v>0</v>
      </c>
      <c r="J234" s="156">
        <f t="shared" ref="J234:J237" si="41">I234*G234/100</f>
        <v>0</v>
      </c>
      <c r="K234" s="155" t="e">
        <f t="shared" ref="K234:K236" si="42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5" t="s">
        <v>968</v>
      </c>
      <c r="B235" s="152" t="s">
        <v>54</v>
      </c>
      <c r="C235" s="152" t="s">
        <v>303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252,00</v>
      </c>
      <c r="I235" s="152">
        <f>Ліно!E19</f>
        <v>0</v>
      </c>
      <c r="J235" s="156">
        <f t="shared" si="41"/>
        <v>0</v>
      </c>
      <c r="K235" s="155" t="e">
        <f t="shared" si="42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5" t="s">
        <v>969</v>
      </c>
      <c r="B236" s="152" t="s">
        <v>54</v>
      </c>
      <c r="C236" s="152" t="s">
        <v>303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295,92</v>
      </c>
      <c r="I236" s="152">
        <f>Ліно!E20</f>
        <v>0</v>
      </c>
      <c r="J236" s="156">
        <f t="shared" si="41"/>
        <v>0</v>
      </c>
      <c r="K236" s="155" t="e">
        <f t="shared" si="42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5" t="s">
        <v>970</v>
      </c>
      <c r="B237" s="152" t="s">
        <v>54</v>
      </c>
      <c r="C237" s="152" t="s">
        <v>303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369,00</v>
      </c>
      <c r="I237" s="152">
        <f>Ліно!E21</f>
        <v>0</v>
      </c>
      <c r="J237" s="156">
        <f t="shared" si="41"/>
        <v>0</v>
      </c>
      <c r="K237" s="155" t="e">
        <f t="shared" ref="K237" si="43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5">
        <v>0</v>
      </c>
      <c r="B238" s="152" t="s">
        <v>304</v>
      </c>
      <c r="C238" s="152" t="s">
        <v>304</v>
      </c>
      <c r="D238" s="152" t="s">
        <v>257</v>
      </c>
      <c r="E238" s="152" t="str">
        <f>CONCATENATE('Хп, Хс, Хк'!G51," ",'Хп, Хс, Хк'!H51)</f>
        <v xml:space="preserve"> </v>
      </c>
      <c r="F238" s="152" t="s">
        <v>194</v>
      </c>
      <c r="G238" s="152" t="s">
        <v>194</v>
      </c>
      <c r="H238" s="156">
        <f>'Хп, Хс, Хк'!J51</f>
        <v>0</v>
      </c>
      <c r="I238" s="157">
        <f>'Хп, Хс, Хк'!K51</f>
        <v>0</v>
      </c>
      <c r="J238" s="156" t="s">
        <v>194</v>
      </c>
      <c r="K238" s="155">
        <f t="shared" ref="K238:K242" si="44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5">
        <v>0</v>
      </c>
      <c r="B239" s="152" t="s">
        <v>304</v>
      </c>
      <c r="C239" s="152" t="s">
        <v>304</v>
      </c>
      <c r="E239" s="152" t="str">
        <f>CONCATENATE('Хп, Хс, Хк'!G59," ",'Хп, Хс, Хк'!H59)</f>
        <v xml:space="preserve"> </v>
      </c>
      <c r="F239" s="152" t="s">
        <v>194</v>
      </c>
      <c r="G239" s="152" t="s">
        <v>194</v>
      </c>
      <c r="H239" s="156">
        <f>'Хп, Хс, Хк'!J59</f>
        <v>0</v>
      </c>
      <c r="I239" s="157">
        <f>'Хп, Хс, Хк'!K59</f>
        <v>0</v>
      </c>
      <c r="J239" s="156" t="s">
        <v>194</v>
      </c>
      <c r="K239" s="155">
        <f t="shared" si="44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5" t="s">
        <v>1054</v>
      </c>
      <c r="B240" s="152" t="s">
        <v>54</v>
      </c>
      <c r="C240" s="152" t="s">
        <v>303</v>
      </c>
      <c r="D240" s="152" t="s">
        <v>268</v>
      </c>
      <c r="E240" s="157" t="str">
        <f>Лім!A21</f>
        <v>ЛІМ-10х260</v>
      </c>
      <c r="F240" s="157" t="e">
        <f>Лім!#REF!</f>
        <v>#REF!</v>
      </c>
      <c r="G240" s="157">
        <f>Лім!B21</f>
        <v>150</v>
      </c>
      <c r="H240" s="157" t="str">
        <f>Лім!C21</f>
        <v>599,88</v>
      </c>
      <c r="I240" s="157">
        <f>Лім!D21</f>
        <v>0</v>
      </c>
      <c r="J240" s="156">
        <f t="shared" ref="J240" si="45">I240*G240/100</f>
        <v>0</v>
      </c>
      <c r="K240" s="155" t="e">
        <f t="shared" ref="K240:K241" si="46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5" t="s">
        <v>971</v>
      </c>
      <c r="B241" s="152" t="s">
        <v>54</v>
      </c>
      <c r="C241" s="152" t="s">
        <v>302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154,80</v>
      </c>
      <c r="I241" s="156">
        <f>ТД!F21</f>
        <v>0</v>
      </c>
      <c r="J241" s="156">
        <f>I241*G241/100</f>
        <v>0</v>
      </c>
      <c r="K241" s="155" t="e">
        <f t="shared" si="46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5">
        <v>0</v>
      </c>
      <c r="B242" s="152" t="s">
        <v>304</v>
      </c>
      <c r="C242" s="152" t="s">
        <v>304</v>
      </c>
      <c r="D242" s="152" t="s">
        <v>258</v>
      </c>
      <c r="E242" s="152" t="str">
        <f>CONCATENATE('Хп, Хс, Хк'!G62," ",'Хп, Хс, Хк'!H62)</f>
        <v xml:space="preserve"> </v>
      </c>
      <c r="F242" s="152" t="s">
        <v>194</v>
      </c>
      <c r="G242" s="152" t="s">
        <v>194</v>
      </c>
      <c r="H242" s="156">
        <f>'Хп, Хс, Хк'!J62</f>
        <v>0</v>
      </c>
      <c r="I242" s="157">
        <f>'Хп, Хс, Хк'!K62</f>
        <v>0</v>
      </c>
      <c r="J242" s="156" t="s">
        <v>194</v>
      </c>
      <c r="K242" s="155">
        <f t="shared" si="44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5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5" t="s">
        <v>1000</v>
      </c>
      <c r="B244" s="152" t="s">
        <v>54</v>
      </c>
      <c r="C244" s="152" t="s">
        <v>303</v>
      </c>
      <c r="D244" s="152" t="s">
        <v>993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289,32</v>
      </c>
      <c r="I244" s="157">
        <f>Лімк!D14</f>
        <v>0</v>
      </c>
      <c r="J244" s="156">
        <f t="shared" ref="J244" si="47">I244*G244/100</f>
        <v>0</v>
      </c>
      <c r="K244" s="155" t="e">
        <f t="shared" ref="K244" si="48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5" t="s">
        <v>1001</v>
      </c>
      <c r="B245" s="152" t="s">
        <v>54</v>
      </c>
      <c r="C245" s="152" t="s">
        <v>303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315,36</v>
      </c>
      <c r="I245" s="157">
        <f>Лімк!D15</f>
        <v>0</v>
      </c>
      <c r="J245" s="156">
        <f t="shared" ref="J245:J249" si="49">I245*G245/100</f>
        <v>0</v>
      </c>
      <c r="K245" s="155" t="e">
        <f t="shared" ref="K245:K249" si="50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5" t="s">
        <v>1002</v>
      </c>
      <c r="B246" s="152" t="s">
        <v>54</v>
      </c>
      <c r="C246" s="152" t="s">
        <v>303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354,36</v>
      </c>
      <c r="I246" s="157">
        <f>Лімк!D16</f>
        <v>0</v>
      </c>
      <c r="J246" s="156">
        <f t="shared" si="49"/>
        <v>0</v>
      </c>
      <c r="K246" s="155" t="e">
        <f t="shared" si="50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5" t="s">
        <v>1003</v>
      </c>
      <c r="B247" s="152" t="s">
        <v>54</v>
      </c>
      <c r="C247" s="152" t="s">
        <v>303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376,20</v>
      </c>
      <c r="I247" s="157">
        <f>Лімк!D17</f>
        <v>0</v>
      </c>
      <c r="J247" s="156">
        <f t="shared" si="49"/>
        <v>0</v>
      </c>
      <c r="K247" s="155" t="e">
        <f t="shared" si="50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5" t="s">
        <v>1004</v>
      </c>
      <c r="B248" s="152" t="s">
        <v>54</v>
      </c>
      <c r="C248" s="152" t="s">
        <v>303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415,56</v>
      </c>
      <c r="I248" s="157">
        <f>Лімк!D18</f>
        <v>0</v>
      </c>
      <c r="J248" s="156">
        <f t="shared" si="49"/>
        <v>0</v>
      </c>
      <c r="K248" s="155" t="e">
        <f t="shared" si="50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5" t="s">
        <v>1005</v>
      </c>
      <c r="B249" s="152" t="s">
        <v>54</v>
      </c>
      <c r="C249" s="152" t="s">
        <v>303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446,28</v>
      </c>
      <c r="I249" s="157">
        <f>Лімк!D19</f>
        <v>0</v>
      </c>
      <c r="J249" s="156">
        <f t="shared" si="49"/>
        <v>0</v>
      </c>
      <c r="K249" s="155" t="e">
        <f t="shared" si="50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5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5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5" t="s">
        <v>1017</v>
      </c>
      <c r="B252" s="152" t="s">
        <v>54</v>
      </c>
      <c r="C252" s="152" t="s">
        <v>303</v>
      </c>
      <c r="E252" s="156" t="str">
        <f>Лім!A22</f>
        <v>ЛІМ-10х300</v>
      </c>
      <c r="F252" s="156">
        <f>Лім!B22</f>
        <v>100</v>
      </c>
      <c r="G252" s="156">
        <f>Лім!B22</f>
        <v>100</v>
      </c>
      <c r="H252" s="156" t="str">
        <f>Лім!C22</f>
        <v>668,40</v>
      </c>
      <c r="I252" s="156">
        <f>Лім!D22</f>
        <v>0</v>
      </c>
      <c r="J252" s="156">
        <f t="shared" ref="J252:J253" si="51">I252*G252/100</f>
        <v>0</v>
      </c>
      <c r="K252" s="155" t="e">
        <f t="shared" ref="K252:K253" si="52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5" t="s">
        <v>1021</v>
      </c>
      <c r="B253" s="152" t="s">
        <v>54</v>
      </c>
      <c r="C253" s="152" t="s">
        <v>303</v>
      </c>
      <c r="E253" s="156" t="str">
        <f>Лім!A20</f>
        <v>ЛІМ-10х240</v>
      </c>
      <c r="F253" s="156">
        <f>Лім!B20</f>
        <v>150</v>
      </c>
      <c r="G253" s="156">
        <f>Лім!B20</f>
        <v>150</v>
      </c>
      <c r="H253" s="156" t="str">
        <f>Лім!C20</f>
        <v>566,28</v>
      </c>
      <c r="I253" s="156">
        <f>Лім!D20</f>
        <v>0</v>
      </c>
      <c r="J253" s="156">
        <f t="shared" si="51"/>
        <v>0</v>
      </c>
      <c r="K253" s="155" t="e">
        <f t="shared" si="52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5" t="s">
        <v>1018</v>
      </c>
      <c r="B254" s="152" t="s">
        <v>54</v>
      </c>
      <c r="C254" s="152" t="s">
        <v>303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415,56</v>
      </c>
      <c r="I254" s="156">
        <f>Лім!D18</f>
        <v>0</v>
      </c>
      <c r="J254" s="156">
        <f t="shared" ref="J254:J256" si="53">I254*G254/100</f>
        <v>0</v>
      </c>
      <c r="K254" s="155" t="e">
        <f t="shared" ref="K254:K256" si="54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5" t="s">
        <v>1019</v>
      </c>
      <c r="B255" s="152" t="s">
        <v>54</v>
      </c>
      <c r="C255" s="152" t="s">
        <v>303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289,32</v>
      </c>
      <c r="I255" s="156">
        <f>Лім!D14</f>
        <v>0</v>
      </c>
      <c r="J255" s="156">
        <f t="shared" ref="J255" si="55">I255*G255/100</f>
        <v>0</v>
      </c>
      <c r="K255" s="155" t="e">
        <f t="shared" si="54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5" t="s">
        <v>1020</v>
      </c>
      <c r="B256" s="152" t="s">
        <v>54</v>
      </c>
      <c r="C256" s="152" t="s">
        <v>303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315,36</v>
      </c>
      <c r="I256" s="157">
        <f>Лім!D15</f>
        <v>0</v>
      </c>
      <c r="J256" s="156">
        <f t="shared" si="53"/>
        <v>0</v>
      </c>
      <c r="K256" s="155" t="e">
        <f t="shared" si="54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5">
        <v>0</v>
      </c>
      <c r="B257" s="152" t="s">
        <v>54</v>
      </c>
      <c r="C257" s="152" t="s">
        <v>302</v>
      </c>
      <c r="D257" s="152" t="s">
        <v>300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6">I257*G257/100</f>
        <v>0</v>
      </c>
      <c r="K257" s="155">
        <f t="shared" ref="K257" si="57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5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5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5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5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5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5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O20" sqref="O20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84" t="s">
        <v>279</v>
      </c>
      <c r="D2" s="384"/>
      <c r="E2" s="384"/>
      <c r="F2" s="384"/>
      <c r="G2" s="384"/>
      <c r="H2" s="384"/>
      <c r="I2" s="384"/>
      <c r="J2" s="384"/>
      <c r="K2" s="384"/>
    </row>
    <row r="3" spans="2:24" ht="21" customHeight="1">
      <c r="C3" s="158" t="s">
        <v>280</v>
      </c>
      <c r="D3" s="385" t="s">
        <v>317</v>
      </c>
      <c r="E3" s="385"/>
      <c r="F3" s="385"/>
      <c r="G3" s="385"/>
      <c r="H3" s="385"/>
      <c r="I3" s="385"/>
      <c r="J3" s="385"/>
      <c r="K3" s="385"/>
    </row>
    <row r="4" spans="2:24" ht="14.25">
      <c r="C4" s="159" t="s">
        <v>281</v>
      </c>
      <c r="D4" s="383">
        <f ca="1">NOW()</f>
        <v>45492.438768981483</v>
      </c>
      <c r="E4" s="383"/>
      <c r="F4" s="383"/>
      <c r="G4" s="383"/>
      <c r="H4" s="383"/>
    </row>
    <row r="5" spans="2:24" ht="28.5">
      <c r="C5" s="160" t="s">
        <v>282</v>
      </c>
      <c r="D5" s="383"/>
      <c r="E5" s="383"/>
      <c r="F5" s="383"/>
      <c r="G5" s="383"/>
      <c r="H5" s="383"/>
    </row>
    <row r="6" spans="2:24" ht="28.5">
      <c r="C6" s="160" t="s">
        <v>283</v>
      </c>
      <c r="D6" s="383"/>
      <c r="E6" s="383"/>
      <c r="F6" s="383"/>
      <c r="G6" s="383"/>
      <c r="H6" s="383"/>
    </row>
    <row r="8" spans="2:24" ht="60.75" customHeight="1">
      <c r="B8" s="246" t="s">
        <v>544</v>
      </c>
      <c r="C8" s="161" t="s">
        <v>284</v>
      </c>
      <c r="D8" s="161" t="s">
        <v>260</v>
      </c>
      <c r="E8" s="161" t="s">
        <v>285</v>
      </c>
      <c r="F8" s="161" t="s">
        <v>336</v>
      </c>
      <c r="G8" s="161" t="s">
        <v>338</v>
      </c>
      <c r="H8" s="161" t="s">
        <v>337</v>
      </c>
      <c r="I8" s="161" t="s">
        <v>286</v>
      </c>
      <c r="J8" s="161" t="s">
        <v>306</v>
      </c>
      <c r="K8" s="161" t="s">
        <v>264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2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2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2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2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2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2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2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2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2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2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2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2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2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2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2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2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2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2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2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2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2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2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2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2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2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2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2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2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2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2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2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2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2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2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2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2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2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2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2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2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2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2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2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2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2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2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2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2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2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2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2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2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2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2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2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2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2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2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2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2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2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2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2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2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2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2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2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2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2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2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2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2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2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2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2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2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2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2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2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2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2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2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2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2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2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2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2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2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2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2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2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2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5" t="s">
        <v>346</v>
      </c>
      <c r="B6" s="345"/>
      <c r="C6" s="345"/>
      <c r="D6" s="345"/>
      <c r="E6" s="345"/>
      <c r="F6" s="23"/>
    </row>
    <row r="7" spans="1:24" s="24" customFormat="1" ht="18.75">
      <c r="A7" s="345"/>
      <c r="B7" s="345"/>
      <c r="C7" s="345"/>
      <c r="D7" s="345"/>
      <c r="E7" s="345"/>
      <c r="F7" s="23"/>
    </row>
    <row r="8" spans="1:24" s="24" customFormat="1" ht="18.75" customHeight="1">
      <c r="A8" s="25"/>
      <c r="B8" s="26" t="s">
        <v>22</v>
      </c>
      <c r="C8" s="27" t="s">
        <v>23</v>
      </c>
      <c r="D8" s="28" t="s">
        <v>24</v>
      </c>
      <c r="E8" s="29"/>
      <c r="F8" s="23"/>
    </row>
    <row r="9" spans="1:24" s="24" customFormat="1" ht="18.75">
      <c r="A9" s="30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23"/>
    </row>
    <row r="10" spans="1:24" s="24" customFormat="1" ht="19.5" thickBot="1">
      <c r="A10" s="31"/>
      <c r="B10" s="32" t="s">
        <v>29</v>
      </c>
      <c r="C10" s="33" t="s">
        <v>30</v>
      </c>
      <c r="D10" s="34" t="s">
        <v>31</v>
      </c>
      <c r="E10" s="35"/>
      <c r="F10" s="23"/>
    </row>
    <row r="11" spans="1:24" s="24" customFormat="1" ht="24" thickBot="1">
      <c r="A11" s="36" t="s">
        <v>32</v>
      </c>
      <c r="B11" s="37">
        <v>100</v>
      </c>
      <c r="C11" s="37">
        <v>1000</v>
      </c>
      <c r="D11" s="172" t="s">
        <v>348</v>
      </c>
      <c r="E11" s="282">
        <v>4820084732224</v>
      </c>
      <c r="F11" s="279"/>
      <c r="V11" s="251"/>
      <c r="W11" s="252" t="s">
        <v>553</v>
      </c>
      <c r="X11" s="251"/>
    </row>
    <row r="12" spans="1:24" s="24" customFormat="1" ht="24" thickBot="1">
      <c r="A12" s="39" t="s">
        <v>33</v>
      </c>
      <c r="B12" s="37">
        <v>100</v>
      </c>
      <c r="C12" s="37">
        <v>1000</v>
      </c>
      <c r="D12" s="172" t="s">
        <v>349</v>
      </c>
      <c r="E12" s="283">
        <v>4820084732231</v>
      </c>
      <c r="F12" s="280"/>
      <c r="V12" s="251"/>
      <c r="W12" s="252" t="s">
        <v>554</v>
      </c>
      <c r="X12" s="251"/>
    </row>
    <row r="13" spans="1:24" s="24" customFormat="1" ht="24" thickBot="1">
      <c r="A13" s="39" t="s">
        <v>34</v>
      </c>
      <c r="B13" s="37">
        <v>100</v>
      </c>
      <c r="C13" s="37">
        <v>1000</v>
      </c>
      <c r="D13" s="172" t="s">
        <v>350</v>
      </c>
      <c r="E13" s="283">
        <v>4820084732248</v>
      </c>
      <c r="F13" s="280"/>
      <c r="V13" s="251"/>
      <c r="W13" s="252" t="s">
        <v>555</v>
      </c>
      <c r="X13" s="251"/>
    </row>
    <row r="14" spans="1:24" s="24" customFormat="1" ht="24" thickBot="1">
      <c r="A14" s="39" t="s">
        <v>35</v>
      </c>
      <c r="B14" s="37">
        <v>100</v>
      </c>
      <c r="C14" s="37">
        <v>1000</v>
      </c>
      <c r="D14" s="172" t="s">
        <v>351</v>
      </c>
      <c r="E14" s="283">
        <v>4820084732255</v>
      </c>
      <c r="F14" s="280"/>
      <c r="V14" s="251"/>
      <c r="W14" s="252" t="s">
        <v>556</v>
      </c>
      <c r="X14" s="251"/>
    </row>
    <row r="15" spans="1:24" s="24" customFormat="1" ht="24" thickBot="1">
      <c r="A15" s="39" t="s">
        <v>36</v>
      </c>
      <c r="B15" s="37">
        <v>100</v>
      </c>
      <c r="C15" s="37">
        <v>1000</v>
      </c>
      <c r="D15" s="172" t="s">
        <v>352</v>
      </c>
      <c r="E15" s="283">
        <v>4820084732262</v>
      </c>
      <c r="F15" s="280"/>
      <c r="V15" s="251"/>
      <c r="W15" s="252" t="s">
        <v>557</v>
      </c>
      <c r="X15" s="251"/>
    </row>
    <row r="16" spans="1:24" s="24" customFormat="1" ht="24" thickBot="1">
      <c r="A16" s="39" t="s">
        <v>37</v>
      </c>
      <c r="B16" s="37">
        <v>100</v>
      </c>
      <c r="C16" s="37">
        <v>1000</v>
      </c>
      <c r="D16" s="172" t="s">
        <v>353</v>
      </c>
      <c r="E16" s="283">
        <v>4820084732279</v>
      </c>
      <c r="F16" s="280"/>
      <c r="V16" s="251"/>
      <c r="W16" s="252" t="s">
        <v>558</v>
      </c>
      <c r="X16" s="251"/>
    </row>
    <row r="17" spans="1:24" s="24" customFormat="1" ht="24" thickBot="1">
      <c r="A17" s="39" t="s">
        <v>38</v>
      </c>
      <c r="B17" s="37">
        <v>100</v>
      </c>
      <c r="C17" s="37">
        <v>1000</v>
      </c>
      <c r="D17" s="172" t="s">
        <v>354</v>
      </c>
      <c r="E17" s="283">
        <v>4820084732286</v>
      </c>
      <c r="F17" s="280"/>
      <c r="V17" s="251"/>
      <c r="W17" s="252" t="s">
        <v>559</v>
      </c>
      <c r="X17" s="251"/>
    </row>
    <row r="18" spans="1:24" s="24" customFormat="1" ht="24" thickBot="1">
      <c r="A18" s="39" t="s">
        <v>39</v>
      </c>
      <c r="B18" s="37">
        <v>50</v>
      </c>
      <c r="C18" s="37">
        <v>500</v>
      </c>
      <c r="D18" s="172" t="s">
        <v>355</v>
      </c>
      <c r="E18" s="283">
        <v>4820084732293</v>
      </c>
      <c r="F18" s="280"/>
      <c r="V18" s="251"/>
      <c r="W18" s="252" t="s">
        <v>560</v>
      </c>
      <c r="X18" s="251"/>
    </row>
    <row r="19" spans="1:24" s="24" customFormat="1" ht="24" thickBot="1">
      <c r="A19" s="39" t="s">
        <v>40</v>
      </c>
      <c r="B19" s="37">
        <v>50</v>
      </c>
      <c r="C19" s="37">
        <v>500</v>
      </c>
      <c r="D19" s="230" t="s">
        <v>356</v>
      </c>
      <c r="E19" s="283">
        <v>4820084732309</v>
      </c>
      <c r="F19" s="280"/>
      <c r="V19" s="251"/>
      <c r="W19" s="253" t="s">
        <v>561</v>
      </c>
      <c r="X19" s="251"/>
    </row>
    <row r="20" spans="1:24" s="24" customFormat="1" ht="24" thickBot="1">
      <c r="A20" s="39" t="s">
        <v>41</v>
      </c>
      <c r="B20" s="37">
        <v>50</v>
      </c>
      <c r="C20" s="37">
        <v>500</v>
      </c>
      <c r="D20" s="230" t="s">
        <v>357</v>
      </c>
      <c r="E20" s="283">
        <v>4820084732316</v>
      </c>
      <c r="F20" s="280"/>
      <c r="V20" s="251"/>
      <c r="W20" s="253" t="s">
        <v>562</v>
      </c>
      <c r="X20" s="251"/>
    </row>
    <row r="21" spans="1:24" ht="24" thickBot="1">
      <c r="A21" s="39" t="s">
        <v>341</v>
      </c>
      <c r="B21" s="37">
        <v>50</v>
      </c>
      <c r="C21" s="37">
        <v>500</v>
      </c>
      <c r="D21" s="230" t="s">
        <v>358</v>
      </c>
      <c r="E21" s="283">
        <v>4820084733245</v>
      </c>
      <c r="F21" s="281"/>
      <c r="V21" s="254"/>
      <c r="W21" s="253" t="s">
        <v>563</v>
      </c>
      <c r="X21" s="254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6" t="s">
        <v>345</v>
      </c>
      <c r="B6" s="346"/>
      <c r="C6" s="346"/>
      <c r="D6" s="346"/>
      <c r="E6" s="346"/>
      <c r="F6" s="49"/>
      <c r="G6"/>
      <c r="H6"/>
      <c r="I6"/>
      <c r="J6" s="50"/>
      <c r="K6" s="2"/>
      <c r="L6" s="2"/>
    </row>
    <row r="7" spans="1:24" s="51" customFormat="1" ht="24" thickBot="1">
      <c r="A7" s="346"/>
      <c r="B7" s="346"/>
      <c r="C7" s="346"/>
      <c r="D7" s="346"/>
      <c r="E7" s="346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23</v>
      </c>
      <c r="C8" s="27" t="s">
        <v>23</v>
      </c>
      <c r="D8" s="28" t="s">
        <v>24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25</v>
      </c>
      <c r="B9" s="27" t="s">
        <v>26</v>
      </c>
      <c r="C9" s="27" t="s">
        <v>26</v>
      </c>
      <c r="D9" s="28" t="s">
        <v>27</v>
      </c>
      <c r="E9" s="27" t="s">
        <v>28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42</v>
      </c>
      <c r="C10" s="33" t="s">
        <v>30</v>
      </c>
      <c r="D10" s="34" t="s">
        <v>31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43</v>
      </c>
      <c r="B11" s="55">
        <v>100</v>
      </c>
      <c r="C11" s="55">
        <v>1000</v>
      </c>
      <c r="D11" s="41" t="s">
        <v>359</v>
      </c>
      <c r="E11" s="38">
        <v>4820084732217</v>
      </c>
      <c r="F11" s="49"/>
      <c r="J11" s="279"/>
      <c r="K11" s="2"/>
      <c r="L11" s="2"/>
      <c r="M11" s="51"/>
      <c r="N11" s="51"/>
      <c r="V11" s="257"/>
      <c r="W11" s="258" t="s">
        <v>564</v>
      </c>
      <c r="X11" s="257"/>
    </row>
    <row r="12" spans="1:24" ht="24" thickBot="1">
      <c r="A12" s="54" t="s">
        <v>44</v>
      </c>
      <c r="B12" s="55">
        <v>100</v>
      </c>
      <c r="C12" s="55">
        <v>1000</v>
      </c>
      <c r="D12" s="41" t="s">
        <v>360</v>
      </c>
      <c r="E12" s="40">
        <v>4820084731937</v>
      </c>
      <c r="F12" s="49"/>
      <c r="J12" s="280"/>
      <c r="K12" s="2"/>
      <c r="L12" s="2"/>
      <c r="M12" s="51"/>
      <c r="N12" s="51"/>
      <c r="V12" s="257"/>
      <c r="W12" s="258" t="s">
        <v>565</v>
      </c>
      <c r="X12" s="257"/>
    </row>
    <row r="13" spans="1:24" ht="24" thickBot="1">
      <c r="A13" s="54" t="s">
        <v>45</v>
      </c>
      <c r="B13" s="55">
        <v>100</v>
      </c>
      <c r="C13" s="55">
        <v>1000</v>
      </c>
      <c r="D13" s="41" t="s">
        <v>361</v>
      </c>
      <c r="E13" s="40">
        <v>4820084731500</v>
      </c>
      <c r="F13" s="49"/>
      <c r="J13" s="280"/>
      <c r="K13" s="2"/>
      <c r="L13" s="2"/>
      <c r="M13" s="51"/>
      <c r="N13" s="51"/>
      <c r="V13" s="257"/>
      <c r="W13" s="258" t="s">
        <v>566</v>
      </c>
      <c r="X13" s="257"/>
    </row>
    <row r="14" spans="1:24" ht="24" thickBot="1">
      <c r="A14" s="54" t="s">
        <v>46</v>
      </c>
      <c r="B14" s="55">
        <v>100</v>
      </c>
      <c r="C14" s="55">
        <v>1000</v>
      </c>
      <c r="D14" s="41" t="s">
        <v>362</v>
      </c>
      <c r="E14" s="40">
        <v>4820084731920</v>
      </c>
      <c r="F14" s="49"/>
      <c r="J14" s="280"/>
      <c r="K14" s="2"/>
      <c r="L14" s="2"/>
      <c r="M14" s="51"/>
      <c r="N14" s="51"/>
      <c r="V14" s="257"/>
      <c r="W14" s="258" t="s">
        <v>567</v>
      </c>
      <c r="X14" s="257"/>
    </row>
    <row r="15" spans="1:24" s="51" customFormat="1" ht="24" thickBot="1">
      <c r="A15" s="54" t="s">
        <v>47</v>
      </c>
      <c r="B15" s="55">
        <v>100</v>
      </c>
      <c r="C15" s="55">
        <v>1000</v>
      </c>
      <c r="D15" s="41" t="s">
        <v>363</v>
      </c>
      <c r="E15" s="40">
        <v>4820084731517</v>
      </c>
      <c r="F15" s="49"/>
      <c r="G15"/>
      <c r="H15"/>
      <c r="I15"/>
      <c r="J15" s="280"/>
      <c r="K15" s="2"/>
      <c r="L15" s="2"/>
      <c r="V15" s="259"/>
      <c r="W15" s="258" t="s">
        <v>568</v>
      </c>
      <c r="X15" s="259"/>
    </row>
    <row r="16" spans="1:24" s="51" customFormat="1" ht="24" thickBot="1">
      <c r="A16" s="54" t="s">
        <v>48</v>
      </c>
      <c r="B16" s="55">
        <v>100</v>
      </c>
      <c r="C16" s="55">
        <v>1000</v>
      </c>
      <c r="D16" s="41" t="s">
        <v>364</v>
      </c>
      <c r="E16" s="40">
        <v>4820084731524</v>
      </c>
      <c r="F16" s="49"/>
      <c r="G16"/>
      <c r="H16"/>
      <c r="I16"/>
      <c r="J16" s="280"/>
      <c r="K16" s="2"/>
      <c r="L16" s="2"/>
      <c r="V16" s="259"/>
      <c r="W16" s="258" t="s">
        <v>569</v>
      </c>
      <c r="X16" s="259"/>
    </row>
    <row r="17" spans="1:24" s="51" customFormat="1" ht="24" thickBot="1">
      <c r="A17" s="54" t="s">
        <v>49</v>
      </c>
      <c r="B17" s="55">
        <v>100</v>
      </c>
      <c r="C17" s="55">
        <v>1000</v>
      </c>
      <c r="D17" s="41" t="s">
        <v>365</v>
      </c>
      <c r="E17" s="40">
        <v>4820084731531</v>
      </c>
      <c r="F17" s="49"/>
      <c r="G17"/>
      <c r="H17"/>
      <c r="I17"/>
      <c r="J17" s="280"/>
      <c r="K17" s="2"/>
      <c r="L17" s="2"/>
      <c r="V17" s="259"/>
      <c r="W17" s="258" t="s">
        <v>570</v>
      </c>
      <c r="X17" s="259"/>
    </row>
    <row r="18" spans="1:24" s="51" customFormat="1" ht="24" thickBot="1">
      <c r="A18" s="54" t="s">
        <v>50</v>
      </c>
      <c r="B18" s="55">
        <v>50</v>
      </c>
      <c r="C18" s="55">
        <v>500</v>
      </c>
      <c r="D18" s="41" t="s">
        <v>366</v>
      </c>
      <c r="E18" s="40">
        <v>4820084731548</v>
      </c>
      <c r="F18" s="49"/>
      <c r="G18"/>
      <c r="H18"/>
      <c r="I18"/>
      <c r="J18" s="280"/>
      <c r="K18" s="2"/>
      <c r="L18" s="2"/>
      <c r="V18" s="259"/>
      <c r="W18" s="258" t="s">
        <v>571</v>
      </c>
      <c r="X18" s="259"/>
    </row>
    <row r="19" spans="1:24" s="51" customFormat="1" ht="24" thickBot="1">
      <c r="A19" s="54" t="s">
        <v>51</v>
      </c>
      <c r="B19" s="55">
        <v>50</v>
      </c>
      <c r="C19" s="55">
        <v>500</v>
      </c>
      <c r="D19" s="41" t="s">
        <v>367</v>
      </c>
      <c r="E19" s="40">
        <v>4820084731555</v>
      </c>
      <c r="F19" s="49"/>
      <c r="G19"/>
      <c r="H19"/>
      <c r="I19"/>
      <c r="J19" s="280"/>
      <c r="K19" s="2"/>
      <c r="L19" s="2"/>
      <c r="V19" s="259"/>
      <c r="W19" s="258" t="s">
        <v>572</v>
      </c>
      <c r="X19" s="259"/>
    </row>
    <row r="20" spans="1:24" s="51" customFormat="1" ht="24" thickBot="1">
      <c r="A20" s="54" t="s">
        <v>52</v>
      </c>
      <c r="B20" s="55">
        <v>50</v>
      </c>
      <c r="C20" s="55">
        <v>500</v>
      </c>
      <c r="D20" s="41" t="s">
        <v>368</v>
      </c>
      <c r="E20" s="40">
        <v>4820084731562</v>
      </c>
      <c r="F20" s="49"/>
      <c r="G20"/>
      <c r="H20"/>
      <c r="I20"/>
      <c r="J20" s="280"/>
      <c r="K20" s="2"/>
      <c r="L20" s="2"/>
      <c r="V20" s="259"/>
      <c r="W20" s="258" t="s">
        <v>573</v>
      </c>
      <c r="X20" s="259"/>
    </row>
    <row r="21" spans="1:24" s="51" customFormat="1" ht="24" thickBot="1">
      <c r="A21" s="56" t="s">
        <v>53</v>
      </c>
      <c r="B21" s="57">
        <v>50</v>
      </c>
      <c r="C21" s="57">
        <v>500</v>
      </c>
      <c r="D21" s="231" t="s">
        <v>369</v>
      </c>
      <c r="E21" s="58">
        <v>4820084732996</v>
      </c>
      <c r="F21" s="49"/>
      <c r="G21"/>
      <c r="H21"/>
      <c r="I21"/>
      <c r="J21" s="281"/>
      <c r="K21" s="2"/>
      <c r="L21" s="2"/>
      <c r="V21" s="259"/>
      <c r="W21" s="260" t="s">
        <v>574</v>
      </c>
      <c r="X21" s="259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60"/>
  <sheetViews>
    <sheetView zoomScaleNormal="100" workbookViewId="0">
      <selection activeCell="C27" sqref="C27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7" t="s">
        <v>543</v>
      </c>
      <c r="B6" s="347"/>
      <c r="C6" s="347"/>
      <c r="D6" s="347"/>
    </row>
    <row r="7" spans="1:23" s="42" customFormat="1" ht="19.899999999999999" customHeight="1">
      <c r="A7" s="63"/>
      <c r="B7" s="64" t="s">
        <v>23</v>
      </c>
      <c r="C7" s="64" t="s">
        <v>23</v>
      </c>
      <c r="D7" s="65" t="s">
        <v>24</v>
      </c>
      <c r="E7" s="66"/>
      <c r="G7" s="67"/>
      <c r="H7" s="67"/>
      <c r="I7" s="67"/>
    </row>
    <row r="8" spans="1:23" s="42" customFormat="1" ht="19.899999999999999" customHeight="1">
      <c r="A8" s="68" t="s">
        <v>25</v>
      </c>
      <c r="B8" s="69" t="s">
        <v>26</v>
      </c>
      <c r="C8" s="69" t="s">
        <v>26</v>
      </c>
      <c r="D8" s="28" t="s">
        <v>54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42</v>
      </c>
      <c r="C9" s="71" t="s">
        <v>61</v>
      </c>
      <c r="D9" s="34" t="s">
        <v>31</v>
      </c>
      <c r="E9" s="66"/>
      <c r="G9" s="67"/>
      <c r="H9" s="67"/>
      <c r="I9" s="67"/>
    </row>
    <row r="10" spans="1:23" s="73" customFormat="1" ht="26.25" thickBot="1">
      <c r="A10" s="41" t="s">
        <v>534</v>
      </c>
      <c r="B10" s="247">
        <v>100</v>
      </c>
      <c r="C10" s="247">
        <v>400</v>
      </c>
      <c r="D10" s="41" t="s">
        <v>526</v>
      </c>
      <c r="E10" s="279"/>
      <c r="G10" s="74"/>
      <c r="H10" s="74"/>
      <c r="I10" s="74"/>
      <c r="J10" s="74"/>
      <c r="K10" s="75"/>
      <c r="L10" s="75"/>
      <c r="W10" s="258" t="s">
        <v>575</v>
      </c>
    </row>
    <row r="11" spans="1:23" s="73" customFormat="1" ht="26.25" thickBot="1">
      <c r="A11" s="41" t="s">
        <v>535</v>
      </c>
      <c r="B11" s="247">
        <v>100</v>
      </c>
      <c r="C11" s="247">
        <v>400</v>
      </c>
      <c r="D11" s="41" t="s">
        <v>527</v>
      </c>
      <c r="E11" s="280"/>
      <c r="G11" s="42"/>
      <c r="H11" s="76"/>
      <c r="I11" s="76"/>
      <c r="J11" s="74"/>
      <c r="K11" s="75"/>
      <c r="L11" s="75"/>
      <c r="W11" s="258" t="s">
        <v>576</v>
      </c>
    </row>
    <row r="12" spans="1:23" s="73" customFormat="1" ht="26.25" thickBot="1">
      <c r="A12" s="41" t="s">
        <v>536</v>
      </c>
      <c r="B12" s="247">
        <v>100</v>
      </c>
      <c r="C12" s="247">
        <v>300</v>
      </c>
      <c r="D12" s="41" t="s">
        <v>528</v>
      </c>
      <c r="E12" s="280"/>
      <c r="G12" s="42"/>
      <c r="H12" s="75"/>
      <c r="I12" s="75"/>
      <c r="J12" s="74"/>
      <c r="K12" s="75"/>
      <c r="L12" s="75"/>
      <c r="W12" s="258" t="s">
        <v>577</v>
      </c>
    </row>
    <row r="13" spans="1:23" s="73" customFormat="1" ht="26.25" thickBot="1">
      <c r="A13" s="41" t="s">
        <v>537</v>
      </c>
      <c r="B13" s="247">
        <v>100</v>
      </c>
      <c r="C13" s="247">
        <v>300</v>
      </c>
      <c r="D13" s="41" t="s">
        <v>529</v>
      </c>
      <c r="E13" s="280"/>
      <c r="G13" s="75"/>
      <c r="H13" s="75"/>
      <c r="I13" s="75"/>
      <c r="J13" s="74"/>
      <c r="K13" s="75"/>
      <c r="L13" s="75"/>
      <c r="W13" s="258" t="s">
        <v>578</v>
      </c>
    </row>
    <row r="14" spans="1:23" s="73" customFormat="1" ht="26.25" thickBot="1">
      <c r="A14" s="41" t="s">
        <v>538</v>
      </c>
      <c r="B14" s="247">
        <v>50</v>
      </c>
      <c r="C14" s="247">
        <v>250</v>
      </c>
      <c r="D14" s="41" t="s">
        <v>530</v>
      </c>
      <c r="E14" s="280"/>
      <c r="G14" s="75"/>
      <c r="H14" s="75"/>
      <c r="I14" s="75"/>
      <c r="J14" s="74"/>
      <c r="K14" s="75"/>
      <c r="L14" s="75"/>
      <c r="W14" s="258" t="s">
        <v>579</v>
      </c>
    </row>
    <row r="15" spans="1:23" s="73" customFormat="1" ht="27" thickBot="1">
      <c r="A15" s="41" t="s">
        <v>539</v>
      </c>
      <c r="B15" s="247">
        <v>50</v>
      </c>
      <c r="C15" s="247">
        <v>250</v>
      </c>
      <c r="D15" s="41" t="s">
        <v>531</v>
      </c>
      <c r="E15" s="280"/>
      <c r="G15" s="77"/>
      <c r="H15" s="75"/>
      <c r="I15" s="75"/>
      <c r="J15" s="74"/>
      <c r="K15" s="75"/>
      <c r="L15" s="75"/>
      <c r="W15" s="258" t="s">
        <v>580</v>
      </c>
    </row>
    <row r="16" spans="1:23" s="73" customFormat="1" ht="27" thickBot="1">
      <c r="A16" s="41" t="s">
        <v>540</v>
      </c>
      <c r="B16" s="247">
        <v>50</v>
      </c>
      <c r="C16" s="247">
        <v>200</v>
      </c>
      <c r="D16" s="41" t="s">
        <v>532</v>
      </c>
      <c r="E16" s="280"/>
      <c r="G16" s="77"/>
      <c r="H16" s="75"/>
      <c r="I16" s="75"/>
      <c r="J16" s="74"/>
      <c r="K16" s="75"/>
      <c r="L16" s="75"/>
      <c r="W16" s="258" t="s">
        <v>581</v>
      </c>
    </row>
    <row r="17" spans="1:23" ht="27" customHeight="1" thickBot="1">
      <c r="A17" s="41" t="s">
        <v>541</v>
      </c>
      <c r="B17" s="247">
        <v>50</v>
      </c>
      <c r="C17" s="247">
        <v>200</v>
      </c>
      <c r="D17" s="41" t="s">
        <v>533</v>
      </c>
      <c r="E17" s="284"/>
      <c r="F17" s="19"/>
      <c r="W17" s="258" t="s">
        <v>582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8"/>
      <c r="B42" s="348"/>
      <c r="C42" s="348"/>
      <c r="D42" s="348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8"/>
      <c r="B56" s="348"/>
      <c r="C56" s="348"/>
      <c r="D56" s="348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topLeftCell="A7" zoomScaleNormal="100" workbookViewId="0">
      <selection activeCell="D14" sqref="D14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1008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E13" s="19"/>
    </row>
    <row r="14" spans="1:22" ht="24" thickBot="1">
      <c r="A14" s="214" t="s">
        <v>318</v>
      </c>
      <c r="B14" s="215">
        <v>300</v>
      </c>
      <c r="C14" s="286" t="s">
        <v>1009</v>
      </c>
      <c r="D14" s="279"/>
      <c r="E14" s="19"/>
      <c r="V14" s="261" t="s">
        <v>583</v>
      </c>
    </row>
    <row r="15" spans="1:22" ht="24" thickBot="1">
      <c r="A15" s="214" t="s">
        <v>319</v>
      </c>
      <c r="B15" s="215">
        <v>250</v>
      </c>
      <c r="C15" s="286" t="s">
        <v>1010</v>
      </c>
      <c r="D15" s="280"/>
      <c r="E15" s="19"/>
      <c r="V15" s="261" t="s">
        <v>584</v>
      </c>
    </row>
    <row r="16" spans="1:22" ht="24" thickBot="1">
      <c r="A16" s="113" t="s">
        <v>55</v>
      </c>
      <c r="B16" s="115">
        <v>200</v>
      </c>
      <c r="C16" s="286" t="s">
        <v>1011</v>
      </c>
      <c r="D16" s="280"/>
      <c r="E16" s="19"/>
      <c r="V16" s="262" t="s">
        <v>585</v>
      </c>
    </row>
    <row r="17" spans="1:22" ht="24" thickBot="1">
      <c r="A17" s="113" t="s">
        <v>56</v>
      </c>
      <c r="B17" s="115">
        <v>200</v>
      </c>
      <c r="C17" s="286" t="s">
        <v>1012</v>
      </c>
      <c r="D17" s="280"/>
      <c r="E17" s="51"/>
      <c r="V17" s="262" t="s">
        <v>586</v>
      </c>
    </row>
    <row r="18" spans="1:22" ht="24" thickBot="1">
      <c r="A18" s="113" t="s">
        <v>58</v>
      </c>
      <c r="B18" s="115">
        <v>150</v>
      </c>
      <c r="C18" s="286" t="s">
        <v>1013</v>
      </c>
      <c r="D18" s="280"/>
      <c r="E18" s="51"/>
      <c r="V18" s="262" t="s">
        <v>587</v>
      </c>
    </row>
    <row r="19" spans="1:22" ht="24" thickBot="1">
      <c r="A19" s="113" t="s">
        <v>57</v>
      </c>
      <c r="B19" s="115">
        <v>150</v>
      </c>
      <c r="C19" s="286" t="s">
        <v>1014</v>
      </c>
      <c r="D19" s="280"/>
      <c r="E19" s="100"/>
      <c r="V19" s="262" t="s">
        <v>588</v>
      </c>
    </row>
    <row r="20" spans="1:22" ht="24" thickBot="1">
      <c r="A20" s="113" t="s">
        <v>59</v>
      </c>
      <c r="B20" s="115">
        <v>150</v>
      </c>
      <c r="C20" s="286" t="s">
        <v>1015</v>
      </c>
      <c r="D20" s="280"/>
      <c r="E20" s="100"/>
      <c r="V20" s="262"/>
    </row>
    <row r="21" spans="1:22" ht="22.5" customHeight="1" thickBot="1">
      <c r="A21" s="113" t="s">
        <v>522</v>
      </c>
      <c r="B21" s="115">
        <v>150</v>
      </c>
      <c r="C21" s="286" t="s">
        <v>1055</v>
      </c>
      <c r="D21" s="280"/>
      <c r="E21" s="100"/>
      <c r="V21" s="262" t="s">
        <v>589</v>
      </c>
    </row>
    <row r="22" spans="1:22" ht="22.5" customHeight="1" thickBot="1">
      <c r="A22" s="113" t="s">
        <v>980</v>
      </c>
      <c r="B22" s="115">
        <v>100</v>
      </c>
      <c r="C22" s="286" t="s">
        <v>1016</v>
      </c>
      <c r="D22" s="28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50" t="s">
        <v>981</v>
      </c>
      <c r="B24" s="350"/>
      <c r="C24" s="350"/>
      <c r="E24" s="100"/>
    </row>
    <row r="25" spans="1:22" ht="22.5" customHeight="1">
      <c r="A25" s="350"/>
      <c r="B25" s="350"/>
      <c r="C25" s="350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8"/>
      <c r="B27" s="348"/>
      <c r="C27" s="348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8"/>
      <c r="B40" s="348"/>
      <c r="C40" s="348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58</v>
      </c>
      <c r="B45" s="99">
        <v>500</v>
      </c>
      <c r="C45" s="98">
        <v>318</v>
      </c>
      <c r="E45" s="101"/>
    </row>
    <row r="46" spans="1:5" ht="23.25" hidden="1">
      <c r="A46" s="98" t="s">
        <v>59</v>
      </c>
      <c r="B46" s="99">
        <v>500</v>
      </c>
      <c r="C46" s="98">
        <v>360</v>
      </c>
      <c r="E46" s="101"/>
    </row>
    <row r="47" spans="1:5">
      <c r="A47" s="81"/>
      <c r="B47" s="249"/>
      <c r="C47" s="250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78" customWidth="1"/>
    <col min="3" max="3" width="33.7109375" style="60" customWidth="1"/>
    <col min="4" max="4" width="7.7109375" style="278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9" t="s">
        <v>1007</v>
      </c>
      <c r="B10" s="349"/>
      <c r="C10" s="349"/>
      <c r="E10" s="19"/>
    </row>
    <row r="11" spans="1:22" ht="18.75">
      <c r="A11" s="105"/>
      <c r="B11" s="106" t="s">
        <v>23</v>
      </c>
      <c r="C11" s="107" t="s">
        <v>24</v>
      </c>
      <c r="E11" s="19"/>
    </row>
    <row r="12" spans="1:22" ht="18.75">
      <c r="A12" s="108" t="s">
        <v>25</v>
      </c>
      <c r="B12" s="109" t="s">
        <v>26</v>
      </c>
      <c r="C12" s="110" t="s">
        <v>54</v>
      </c>
      <c r="E12" s="19"/>
    </row>
    <row r="13" spans="1:22" ht="19.5" thickBot="1">
      <c r="A13" s="111"/>
      <c r="B13" s="112" t="s">
        <v>61</v>
      </c>
      <c r="C13" s="112" t="s">
        <v>31</v>
      </c>
      <c r="D13" s="287"/>
      <c r="E13" s="19"/>
    </row>
    <row r="14" spans="1:22" ht="24" thickBot="1">
      <c r="A14" s="214" t="s">
        <v>987</v>
      </c>
      <c r="B14" s="215">
        <v>300</v>
      </c>
      <c r="C14" s="218" t="s">
        <v>994</v>
      </c>
      <c r="D14" s="288"/>
      <c r="E14" s="19"/>
      <c r="V14" s="261" t="s">
        <v>583</v>
      </c>
    </row>
    <row r="15" spans="1:22" ht="24" thickBot="1">
      <c r="A15" s="214" t="s">
        <v>988</v>
      </c>
      <c r="B15" s="215">
        <v>250</v>
      </c>
      <c r="C15" s="218" t="s">
        <v>995</v>
      </c>
      <c r="D15" s="289"/>
      <c r="E15" s="19"/>
      <c r="V15" s="261" t="s">
        <v>584</v>
      </c>
    </row>
    <row r="16" spans="1:22" ht="24" thickBot="1">
      <c r="A16" s="113" t="s">
        <v>989</v>
      </c>
      <c r="B16" s="115">
        <v>200</v>
      </c>
      <c r="C16" s="209" t="s">
        <v>996</v>
      </c>
      <c r="D16" s="289"/>
      <c r="E16" s="19"/>
      <c r="V16" s="262" t="s">
        <v>585</v>
      </c>
    </row>
    <row r="17" spans="1:22" ht="24" thickBot="1">
      <c r="A17" s="113" t="s">
        <v>990</v>
      </c>
      <c r="B17" s="115">
        <v>200</v>
      </c>
      <c r="C17" s="210" t="s">
        <v>997</v>
      </c>
      <c r="D17" s="289"/>
      <c r="E17" s="51"/>
      <c r="V17" s="262" t="s">
        <v>586</v>
      </c>
    </row>
    <row r="18" spans="1:22" ht="24" thickBot="1">
      <c r="A18" s="113" t="s">
        <v>991</v>
      </c>
      <c r="B18" s="115">
        <v>150</v>
      </c>
      <c r="C18" s="209" t="s">
        <v>998</v>
      </c>
      <c r="D18" s="289"/>
      <c r="E18" s="51"/>
      <c r="V18" s="262" t="s">
        <v>587</v>
      </c>
    </row>
    <row r="19" spans="1:22" ht="24" thickBot="1">
      <c r="A19" s="113" t="s">
        <v>992</v>
      </c>
      <c r="B19" s="115">
        <v>150</v>
      </c>
      <c r="C19" s="210" t="s">
        <v>999</v>
      </c>
      <c r="D19" s="290"/>
      <c r="E19" s="100"/>
      <c r="V19" s="262" t="s">
        <v>588</v>
      </c>
    </row>
    <row r="20" spans="1:22" ht="22.5" customHeight="1">
      <c r="A20" s="98"/>
      <c r="B20" s="99"/>
      <c r="C20" s="98"/>
      <c r="E20" s="100"/>
    </row>
    <row r="21" spans="1:22" ht="22.5" customHeight="1">
      <c r="A21" s="350" t="s">
        <v>981</v>
      </c>
      <c r="B21" s="350"/>
      <c r="C21" s="350"/>
      <c r="E21" s="100"/>
    </row>
    <row r="22" spans="1:22" ht="22.5" customHeight="1">
      <c r="A22" s="350"/>
      <c r="B22" s="350"/>
      <c r="C22" s="350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8"/>
      <c r="B24" s="348"/>
      <c r="C24" s="348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8"/>
      <c r="B37" s="348"/>
      <c r="C37" s="348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58</v>
      </c>
      <c r="B42" s="99">
        <v>500</v>
      </c>
      <c r="C42" s="98">
        <v>318</v>
      </c>
      <c r="E42" s="101"/>
    </row>
    <row r="43" spans="1:5" ht="23.25" hidden="1">
      <c r="A43" s="98" t="s">
        <v>59</v>
      </c>
      <c r="B43" s="99">
        <v>500</v>
      </c>
      <c r="C43" s="98">
        <v>360</v>
      </c>
      <c r="E43" s="101"/>
    </row>
    <row r="44" spans="1:5">
      <c r="A44" s="81"/>
      <c r="B44" s="249"/>
      <c r="C44" s="250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C15" sqref="C15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9" t="s">
        <v>328</v>
      </c>
      <c r="B10" s="349"/>
      <c r="C10" s="349"/>
      <c r="D10" s="349"/>
      <c r="E10" s="291"/>
      <c r="F10" s="19"/>
    </row>
    <row r="11" spans="1:23" ht="18.75">
      <c r="A11" s="105"/>
      <c r="B11" s="106" t="s">
        <v>23</v>
      </c>
      <c r="C11" s="106" t="s">
        <v>23</v>
      </c>
      <c r="D11" s="107" t="s">
        <v>24</v>
      </c>
      <c r="E11" s="289"/>
      <c r="F11" s="19"/>
    </row>
    <row r="12" spans="1:23" ht="18.75">
      <c r="A12" s="108" t="s">
        <v>25</v>
      </c>
      <c r="B12" s="109" t="s">
        <v>26</v>
      </c>
      <c r="C12" s="109" t="s">
        <v>26</v>
      </c>
      <c r="D12" s="110" t="s">
        <v>54</v>
      </c>
      <c r="E12" s="289"/>
      <c r="F12" s="19"/>
    </row>
    <row r="13" spans="1:23" ht="19.5" thickBot="1">
      <c r="A13" s="111"/>
      <c r="B13" s="112" t="s">
        <v>42</v>
      </c>
      <c r="C13" s="112" t="s">
        <v>61</v>
      </c>
      <c r="D13" s="112" t="s">
        <v>31</v>
      </c>
      <c r="E13" s="289"/>
      <c r="F13" s="19"/>
    </row>
    <row r="14" spans="1:23" ht="24" thickBot="1">
      <c r="A14" s="113" t="s">
        <v>320</v>
      </c>
      <c r="B14" s="114">
        <v>200</v>
      </c>
      <c r="C14" s="115">
        <v>800</v>
      </c>
      <c r="D14" s="212" t="s">
        <v>370</v>
      </c>
      <c r="E14" s="289"/>
      <c r="F14" s="19"/>
      <c r="W14" s="263" t="s">
        <v>590</v>
      </c>
    </row>
    <row r="15" spans="1:23" ht="24" thickBot="1">
      <c r="A15" s="113" t="s">
        <v>321</v>
      </c>
      <c r="B15" s="114">
        <v>200</v>
      </c>
      <c r="C15" s="115">
        <v>600</v>
      </c>
      <c r="D15" s="212" t="s">
        <v>371</v>
      </c>
      <c r="E15" s="289"/>
      <c r="F15" s="19"/>
      <c r="W15" s="263" t="s">
        <v>591</v>
      </c>
    </row>
    <row r="16" spans="1:23" ht="24" thickBot="1">
      <c r="A16" s="214" t="s">
        <v>322</v>
      </c>
      <c r="B16" s="215">
        <v>100</v>
      </c>
      <c r="C16" s="215">
        <v>400</v>
      </c>
      <c r="D16" s="216" t="s">
        <v>372</v>
      </c>
      <c r="E16" s="289"/>
      <c r="F16" s="19"/>
      <c r="W16" s="264" t="s">
        <v>592</v>
      </c>
    </row>
    <row r="17" spans="1:23" ht="24" thickBot="1">
      <c r="A17" s="214" t="s">
        <v>323</v>
      </c>
      <c r="B17" s="215">
        <v>100</v>
      </c>
      <c r="C17" s="215">
        <v>300</v>
      </c>
      <c r="D17" s="217" t="s">
        <v>373</v>
      </c>
      <c r="E17" s="289"/>
      <c r="F17" s="51"/>
      <c r="W17" s="264" t="s">
        <v>593</v>
      </c>
    </row>
    <row r="18" spans="1:23" ht="24" thickBot="1">
      <c r="A18" s="214" t="s">
        <v>324</v>
      </c>
      <c r="B18" s="215">
        <v>100</v>
      </c>
      <c r="C18" s="215">
        <v>200</v>
      </c>
      <c r="D18" s="216" t="s">
        <v>374</v>
      </c>
      <c r="E18" s="289"/>
      <c r="F18" s="51"/>
      <c r="W18" s="264" t="s">
        <v>594</v>
      </c>
    </row>
    <row r="19" spans="1:23" ht="24" thickBot="1">
      <c r="A19" s="214" t="s">
        <v>325</v>
      </c>
      <c r="B19" s="215">
        <v>50</v>
      </c>
      <c r="C19" s="215">
        <v>200</v>
      </c>
      <c r="D19" s="217" t="s">
        <v>375</v>
      </c>
      <c r="E19" s="289"/>
      <c r="F19" s="100"/>
      <c r="W19" s="264" t="s">
        <v>595</v>
      </c>
    </row>
    <row r="20" spans="1:23" ht="24" thickBot="1">
      <c r="A20" s="113" t="s">
        <v>326</v>
      </c>
      <c r="B20" s="114">
        <v>50</v>
      </c>
      <c r="C20" s="115">
        <v>150</v>
      </c>
      <c r="D20" s="213" t="s">
        <v>376</v>
      </c>
      <c r="E20" s="289"/>
      <c r="F20" s="100"/>
      <c r="W20" s="263" t="s">
        <v>596</v>
      </c>
    </row>
    <row r="21" spans="1:23" ht="24" thickBot="1">
      <c r="A21" s="113" t="s">
        <v>327</v>
      </c>
      <c r="B21" s="114">
        <v>50</v>
      </c>
      <c r="C21" s="115">
        <v>150</v>
      </c>
      <c r="D21" s="213" t="s">
        <v>377</v>
      </c>
      <c r="E21" s="290"/>
      <c r="F21" s="100"/>
      <c r="W21" s="263" t="s">
        <v>597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58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59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9" t="s">
        <v>330</v>
      </c>
      <c r="B10" s="349"/>
      <c r="C10" s="349"/>
      <c r="D10" s="349"/>
      <c r="F10" s="19"/>
    </row>
    <row r="11" spans="1:24" ht="18.75">
      <c r="A11" s="105"/>
      <c r="B11" s="106" t="s">
        <v>23</v>
      </c>
      <c r="C11" s="106" t="s">
        <v>23</v>
      </c>
      <c r="D11" s="107" t="s">
        <v>24</v>
      </c>
      <c r="F11" s="19"/>
    </row>
    <row r="12" spans="1:24" ht="18.75">
      <c r="A12" s="108" t="s">
        <v>25</v>
      </c>
      <c r="B12" s="109" t="s">
        <v>26</v>
      </c>
      <c r="C12" s="109" t="s">
        <v>26</v>
      </c>
      <c r="D12" s="110" t="s">
        <v>54</v>
      </c>
      <c r="F12" s="19"/>
    </row>
    <row r="13" spans="1:24" ht="19.5" thickBot="1">
      <c r="A13" s="111"/>
      <c r="B13" s="112" t="s">
        <v>42</v>
      </c>
      <c r="C13" s="112" t="s">
        <v>30</v>
      </c>
      <c r="D13" s="112" t="s">
        <v>31</v>
      </c>
      <c r="E13" s="287"/>
      <c r="F13" s="19"/>
    </row>
    <row r="14" spans="1:24" ht="24" thickBot="1">
      <c r="A14" s="113" t="s">
        <v>332</v>
      </c>
      <c r="B14" s="114">
        <v>100</v>
      </c>
      <c r="C14" s="115">
        <v>1000</v>
      </c>
      <c r="D14" s="209" t="s">
        <v>378</v>
      </c>
      <c r="E14" s="292"/>
      <c r="F14" s="19"/>
      <c r="V14" s="257"/>
      <c r="W14" s="262" t="s">
        <v>598</v>
      </c>
      <c r="X14" s="257"/>
    </row>
    <row r="15" spans="1:24" ht="23.25">
      <c r="A15" s="98"/>
      <c r="B15" s="98"/>
      <c r="C15" s="99"/>
      <c r="D15" s="98"/>
      <c r="F15" s="100"/>
      <c r="V15" s="257"/>
      <c r="W15" s="257"/>
      <c r="X15" s="257"/>
    </row>
    <row r="16" spans="1:24" ht="23.25">
      <c r="A16" s="98"/>
      <c r="B16" s="98"/>
      <c r="C16" s="99"/>
      <c r="D16" s="98"/>
      <c r="F16" s="100"/>
      <c r="V16" s="257"/>
      <c r="W16" s="257"/>
      <c r="X16" s="257"/>
    </row>
    <row r="17" spans="1:24" ht="23.25">
      <c r="A17" s="98"/>
      <c r="B17" s="98"/>
      <c r="C17" s="99"/>
      <c r="D17" s="98"/>
      <c r="F17" s="100"/>
      <c r="V17" s="257"/>
      <c r="W17" s="257"/>
      <c r="X17" s="257"/>
    </row>
    <row r="18" spans="1:24" ht="23.25">
      <c r="A18" s="98"/>
      <c r="B18" s="98"/>
      <c r="C18" s="99"/>
      <c r="D18" s="98"/>
      <c r="F18" s="100"/>
      <c r="V18" s="257"/>
      <c r="W18" s="257"/>
      <c r="X18" s="257"/>
    </row>
    <row r="19" spans="1:24" ht="23.25">
      <c r="A19" s="98"/>
      <c r="B19" s="98"/>
      <c r="C19" s="99"/>
      <c r="D19" s="98"/>
      <c r="F19" s="100"/>
      <c r="V19" s="257"/>
      <c r="W19" s="257"/>
      <c r="X19" s="257"/>
    </row>
    <row r="20" spans="1:24" ht="18">
      <c r="F20" s="101"/>
      <c r="V20" s="257"/>
      <c r="W20" s="257"/>
      <c r="X20" s="257"/>
    </row>
    <row r="21" spans="1:24" ht="18">
      <c r="F21" s="101"/>
      <c r="V21" s="257"/>
      <c r="W21" s="257"/>
      <c r="X21" s="257"/>
    </row>
    <row r="22" spans="1:24" ht="18">
      <c r="F22" s="101"/>
      <c r="V22" s="257"/>
      <c r="W22" s="257"/>
      <c r="X22" s="257"/>
    </row>
    <row r="23" spans="1:24" ht="18">
      <c r="F23" s="101"/>
      <c r="V23" s="257"/>
      <c r="W23" s="257"/>
      <c r="X23" s="257"/>
    </row>
    <row r="24" spans="1:24" ht="18">
      <c r="F24" s="101"/>
      <c r="V24" s="257"/>
      <c r="W24" s="257"/>
      <c r="X24" s="257"/>
    </row>
    <row r="25" spans="1:24" ht="18">
      <c r="F25" s="101"/>
      <c r="V25" s="257"/>
      <c r="W25" s="257"/>
      <c r="X25" s="257"/>
    </row>
    <row r="26" spans="1:24" ht="44.85" customHeight="1" thickBot="1">
      <c r="A26" s="349" t="s">
        <v>329</v>
      </c>
      <c r="B26" s="349"/>
      <c r="C26" s="349"/>
      <c r="D26" s="349"/>
      <c r="F26" s="101"/>
      <c r="V26" s="257"/>
      <c r="W26" s="257"/>
      <c r="X26" s="257"/>
    </row>
    <row r="27" spans="1:24" ht="18.75">
      <c r="A27" s="105"/>
      <c r="B27" s="106" t="s">
        <v>23</v>
      </c>
      <c r="C27" s="106" t="s">
        <v>23</v>
      </c>
      <c r="D27" s="107" t="s">
        <v>24</v>
      </c>
      <c r="F27" s="101"/>
      <c r="V27" s="257"/>
      <c r="W27" s="257"/>
      <c r="X27" s="257"/>
    </row>
    <row r="28" spans="1:24" ht="18.75">
      <c r="A28" s="108" t="s">
        <v>25</v>
      </c>
      <c r="B28" s="109" t="s">
        <v>26</v>
      </c>
      <c r="C28" s="109" t="s">
        <v>26</v>
      </c>
      <c r="D28" s="110" t="s">
        <v>54</v>
      </c>
      <c r="F28" s="101"/>
      <c r="V28" s="257"/>
      <c r="W28" s="257"/>
      <c r="X28" s="257"/>
    </row>
    <row r="29" spans="1:24" ht="19.5" thickBot="1">
      <c r="A29" s="111"/>
      <c r="B29" s="112" t="s">
        <v>42</v>
      </c>
      <c r="C29" s="112" t="s">
        <v>30</v>
      </c>
      <c r="D29" s="112" t="s">
        <v>31</v>
      </c>
      <c r="E29" s="287"/>
      <c r="F29" s="101"/>
      <c r="V29" s="257"/>
      <c r="W29" s="257"/>
      <c r="X29" s="257"/>
    </row>
    <row r="30" spans="1:24" ht="24" thickBot="1">
      <c r="A30" s="113" t="s">
        <v>331</v>
      </c>
      <c r="B30" s="114">
        <v>50</v>
      </c>
      <c r="C30" s="115">
        <v>500</v>
      </c>
      <c r="D30" s="116" t="s">
        <v>379</v>
      </c>
      <c r="E30" s="292"/>
      <c r="F30" s="101"/>
      <c r="V30" s="257"/>
      <c r="W30" s="265" t="s">
        <v>599</v>
      </c>
      <c r="X30" s="257"/>
    </row>
    <row r="31" spans="1:24" ht="24" hidden="1" thickBot="1">
      <c r="A31" s="113" t="s">
        <v>58</v>
      </c>
      <c r="B31" s="114">
        <v>100</v>
      </c>
      <c r="C31" s="115">
        <v>500</v>
      </c>
      <c r="D31" s="116">
        <v>318</v>
      </c>
      <c r="F31" s="101"/>
      <c r="V31" s="257"/>
      <c r="W31" s="257"/>
      <c r="X31" s="257"/>
    </row>
    <row r="32" spans="1:24" ht="24" hidden="1" thickBot="1">
      <c r="A32" s="113" t="s">
        <v>59</v>
      </c>
      <c r="B32" s="114">
        <v>100</v>
      </c>
      <c r="C32" s="115">
        <v>500</v>
      </c>
      <c r="D32" s="116">
        <v>360</v>
      </c>
      <c r="F32" s="101"/>
      <c r="V32" s="257"/>
      <c r="W32" s="257"/>
      <c r="X32" s="257"/>
    </row>
    <row r="33" spans="5:24">
      <c r="V33" s="257"/>
      <c r="W33" s="257"/>
      <c r="X33" s="257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22</vt:i4>
      </vt:variant>
    </vt:vector>
  </HeadingPairs>
  <TitlesOfParts>
    <vt:vector size="46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КПКТ</vt:lpstr>
      <vt:lpstr>Гк, Дрн</vt:lpstr>
      <vt:lpstr>Хп, Хс, Хк</vt:lpstr>
      <vt:lpstr>Лист1</vt:lpstr>
      <vt:lpstr>Заявка</vt:lpstr>
      <vt:lpstr>Лік!Excel_BuiltIn_Print_Area</vt:lpstr>
      <vt:lpstr>'Гк, Дрн'!Область_печати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КПКТ!Область_печати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2024-04-26T13:00:24Z</cp:lastPrinted>
  <dcterms:created xsi:type="dcterms:W3CDTF">2016-11-15T12:10:24Z</dcterms:created>
  <dcterms:modified xsi:type="dcterms:W3CDTF">2024-07-19T07:32:01Z</dcterms:modified>
</cp:coreProperties>
</file>