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Override PartName="/xl/drawings/drawing17.xml" ContentType="application/vnd.openxmlformats-officedocument.drawing+xml"/>
  <Override PartName="/xl/drawings/drawing18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/>
  <bookViews>
    <workbookView xWindow="-15" yWindow="-15" windowWidth="14415" windowHeight="12735" tabRatio="915"/>
  </bookViews>
  <sheets>
    <sheet name="Стартовая " sheetId="1" r:id="rId1"/>
    <sheet name="Як сформувати заявку" sheetId="24" r:id="rId2"/>
    <sheet name="ТД" sheetId="2" r:id="rId3"/>
    <sheet name="Лі" sheetId="3" r:id="rId4"/>
    <sheet name="Лік" sheetId="26" r:id="rId5"/>
    <sheet name="Лім" sheetId="21" r:id="rId6"/>
    <sheet name="Лімк" sheetId="28" r:id="rId7"/>
    <sheet name="Ліно" sheetId="22" r:id="rId8"/>
    <sheet name="Дт" sheetId="23" r:id="rId9"/>
    <sheet name="Есмку, Есму" sheetId="6" r:id="rId10"/>
    <sheet name="Смку, Сму" sheetId="7" r:id="rId11"/>
    <sheet name="Сма 10 серія" sheetId="8" r:id="rId12"/>
    <sheet name="Смка, Сма" sheetId="9" r:id="rId13"/>
    <sheet name="Псмт" sheetId="27" r:id="rId14"/>
    <sheet name="Кп" sheetId="10" r:id="rId15"/>
    <sheet name="Кпо" sheetId="11" r:id="rId16"/>
    <sheet name="Кпр" sheetId="12" r:id="rId17"/>
    <sheet name="Кпрт" sheetId="29" r:id="rId18"/>
    <sheet name="КПК" sheetId="14" r:id="rId19"/>
    <sheet name="Гк, Дрн" sheetId="13" r:id="rId20"/>
    <sheet name="Хп, Хс, Хк" sheetId="16" r:id="rId21"/>
    <sheet name="Лист1" sheetId="19" state="hidden" r:id="rId22"/>
    <sheet name="Заявка" sheetId="20" r:id="rId23"/>
  </sheets>
  <definedNames>
    <definedName name="Excel_BuiltIn_Print_Area" localSheetId="4">Лік!$A$1:$D$35</definedName>
    <definedName name="_xlnm.Print_Area" localSheetId="8">Дт!$A$2:$E$34</definedName>
    <definedName name="_xlnm.Print_Area" localSheetId="9">'Есмку, Есму'!$A$1:$J$35</definedName>
    <definedName name="_xlnm.Print_Area" localSheetId="22">Заявка!$A$1:$K$352</definedName>
    <definedName name="_xlnm.Print_Area" localSheetId="14">Кп!$A$1:$G$18</definedName>
    <definedName name="_xlnm.Print_Area" localSheetId="18">КПК!$A$1:$G$47</definedName>
    <definedName name="_xlnm.Print_Area" localSheetId="15">Кпо!$A$1:$G$19</definedName>
    <definedName name="_xlnm.Print_Area" localSheetId="16">Кпр!$A$1:$G$46</definedName>
    <definedName name="_xlnm.Print_Area" localSheetId="17">Кпрт!$A$1:$G$14</definedName>
    <definedName name="_xlnm.Print_Area" localSheetId="3">Лі!$A$1:$J$21</definedName>
    <definedName name="_xlnm.Print_Area" localSheetId="4">Лік!$A$2:$E$20</definedName>
    <definedName name="_xlnm.Print_Area" localSheetId="5">Лім!$A$2:$D$49</definedName>
    <definedName name="_xlnm.Print_Area" localSheetId="6">Лімк!$A$2:$D$46</definedName>
    <definedName name="_xlnm.Print_Area" localSheetId="7">Ліно!$A$2:$E$23</definedName>
    <definedName name="_xlnm.Print_Area" localSheetId="11">'Сма 10 серія'!$A$1:$F$14</definedName>
    <definedName name="_xlnm.Print_Area" localSheetId="12">'Смка, Сма'!$A$1:$G$28</definedName>
    <definedName name="_xlnm.Print_Area" localSheetId="10">'Смку, Сму'!$A$1:$G$34</definedName>
    <definedName name="_xlnm.Print_Area" localSheetId="0">'Стартовая '!$A$1:$F$54</definedName>
    <definedName name="_xlnm.Print_Area" localSheetId="2">ТД!$A$1:$F$23</definedName>
    <definedName name="_xlnm.Print_Area" localSheetId="20">'Хп, Хс, Хк'!$A$1:$K$55</definedName>
  </definedNames>
  <calcPr calcId="125725"/>
</workbook>
</file>

<file path=xl/calcChain.xml><?xml version="1.0" encoding="utf-8"?>
<calcChain xmlns="http://schemas.openxmlformats.org/spreadsheetml/2006/main">
  <c r="H240" i="19"/>
  <c r="H216"/>
  <c r="H215" l="1"/>
  <c r="E213"/>
  <c r="H213"/>
  <c r="I213"/>
  <c r="E214"/>
  <c r="H214"/>
  <c r="I214"/>
  <c r="E215"/>
  <c r="I215"/>
  <c r="E216"/>
  <c r="I216"/>
  <c r="E217"/>
  <c r="H217"/>
  <c r="I217"/>
  <c r="E218"/>
  <c r="H218"/>
  <c r="I218"/>
  <c r="E219"/>
  <c r="H219"/>
  <c r="I219"/>
  <c r="E220"/>
  <c r="H220"/>
  <c r="I220"/>
  <c r="I193"/>
  <c r="I194"/>
  <c r="I195"/>
  <c r="I196"/>
  <c r="E184"/>
  <c r="H184"/>
  <c r="I184"/>
  <c r="E185"/>
  <c r="H185"/>
  <c r="I185"/>
  <c r="E186"/>
  <c r="H186"/>
  <c r="I186"/>
  <c r="E172"/>
  <c r="H172"/>
  <c r="I172"/>
  <c r="E173"/>
  <c r="H173"/>
  <c r="I173"/>
  <c r="E174"/>
  <c r="H174"/>
  <c r="I174"/>
  <c r="E175"/>
  <c r="H175"/>
  <c r="I175"/>
  <c r="E176"/>
  <c r="H176"/>
  <c r="I176"/>
  <c r="E177"/>
  <c r="H177"/>
  <c r="I177"/>
  <c r="E178"/>
  <c r="H178"/>
  <c r="I178"/>
  <c r="E179"/>
  <c r="H179"/>
  <c r="I179"/>
  <c r="E180"/>
  <c r="H180"/>
  <c r="I180"/>
  <c r="E181"/>
  <c r="H181"/>
  <c r="I181"/>
  <c r="E182"/>
  <c r="H182"/>
  <c r="I182"/>
  <c r="E183"/>
  <c r="H183"/>
  <c r="I183"/>
  <c r="I212"/>
  <c r="I221"/>
  <c r="I222"/>
  <c r="I223"/>
  <c r="I224"/>
  <c r="H212"/>
  <c r="H221"/>
  <c r="H222"/>
  <c r="H223"/>
  <c r="H224"/>
  <c r="I199"/>
  <c r="I200"/>
  <c r="I201"/>
  <c r="I202"/>
  <c r="I191"/>
  <c r="I192"/>
  <c r="I190"/>
  <c r="I189"/>
  <c r="I103"/>
  <c r="I161"/>
  <c r="H161"/>
  <c r="G161"/>
  <c r="F161"/>
  <c r="E161"/>
  <c r="I159"/>
  <c r="H159"/>
  <c r="G159"/>
  <c r="F159"/>
  <c r="E159"/>
  <c r="K26"/>
  <c r="J25"/>
  <c r="I25"/>
  <c r="K25" s="1"/>
  <c r="I26"/>
  <c r="J26" s="1"/>
  <c r="I24"/>
  <c r="E25"/>
  <c r="F25"/>
  <c r="G25"/>
  <c r="H25"/>
  <c r="E26"/>
  <c r="F26"/>
  <c r="G26"/>
  <c r="H26"/>
  <c r="H24"/>
  <c r="F24"/>
  <c r="G24"/>
  <c r="K24" s="1"/>
  <c r="E24"/>
  <c r="J24" l="1"/>
  <c r="J161"/>
  <c r="K161"/>
  <c r="J159"/>
  <c r="K159"/>
  <c r="E245"/>
  <c r="G245"/>
  <c r="H245"/>
  <c r="I245"/>
  <c r="E246"/>
  <c r="G246"/>
  <c r="H246"/>
  <c r="I246"/>
  <c r="E247"/>
  <c r="G247"/>
  <c r="H247"/>
  <c r="I247"/>
  <c r="E248"/>
  <c r="G248"/>
  <c r="H248"/>
  <c r="I248"/>
  <c r="E249"/>
  <c r="G249"/>
  <c r="H249"/>
  <c r="I249"/>
  <c r="I244"/>
  <c r="G244"/>
  <c r="H244"/>
  <c r="E244"/>
  <c r="E129"/>
  <c r="H160"/>
  <c r="I160"/>
  <c r="G160"/>
  <c r="F160"/>
  <c r="E160"/>
  <c r="X269" i="20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20"/>
  <c r="X321"/>
  <c r="X322"/>
  <c r="X323"/>
  <c r="X324"/>
  <c r="X325"/>
  <c r="X326"/>
  <c r="X327"/>
  <c r="X328"/>
  <c r="X329"/>
  <c r="X330"/>
  <c r="X331"/>
  <c r="X332"/>
  <c r="X333"/>
  <c r="X334"/>
  <c r="X335"/>
  <c r="X336"/>
  <c r="X337"/>
  <c r="X338"/>
  <c r="X339"/>
  <c r="X340"/>
  <c r="X341"/>
  <c r="X342"/>
  <c r="X343"/>
  <c r="X344"/>
  <c r="X345"/>
  <c r="X346"/>
  <c r="X347"/>
  <c r="X348"/>
  <c r="X349"/>
  <c r="X350"/>
  <c r="X351"/>
  <c r="X352"/>
  <c r="X353"/>
  <c r="X354"/>
  <c r="X355"/>
  <c r="X356"/>
  <c r="X357"/>
  <c r="X358"/>
  <c r="X359"/>
  <c r="X360"/>
  <c r="X361"/>
  <c r="X362"/>
  <c r="X363"/>
  <c r="X364"/>
  <c r="X365"/>
  <c r="X366"/>
  <c r="X367"/>
  <c r="X368"/>
  <c r="X369"/>
  <c r="X370"/>
  <c r="X371"/>
  <c r="X372"/>
  <c r="X373"/>
  <c r="X374"/>
  <c r="X375"/>
  <c r="X376"/>
  <c r="X377"/>
  <c r="X378"/>
  <c r="X379"/>
  <c r="X380"/>
  <c r="X381"/>
  <c r="X382"/>
  <c r="X383"/>
  <c r="X384"/>
  <c r="X385"/>
  <c r="X386"/>
  <c r="X387"/>
  <c r="X388"/>
  <c r="X389"/>
  <c r="X390"/>
  <c r="X391"/>
  <c r="X392"/>
  <c r="X393"/>
  <c r="X394"/>
  <c r="X395"/>
  <c r="X396"/>
  <c r="X397"/>
  <c r="X398"/>
  <c r="X399"/>
  <c r="X400"/>
  <c r="X401"/>
  <c r="X402"/>
  <c r="X403"/>
  <c r="X404"/>
  <c r="X405"/>
  <c r="X406"/>
  <c r="X407"/>
  <c r="X408"/>
  <c r="X409"/>
  <c r="X410"/>
  <c r="X411"/>
  <c r="X412"/>
  <c r="X413"/>
  <c r="X414"/>
  <c r="X415"/>
  <c r="X416"/>
  <c r="X417"/>
  <c r="X418"/>
  <c r="X419"/>
  <c r="X420"/>
  <c r="X421"/>
  <c r="X422"/>
  <c r="X423"/>
  <c r="X424"/>
  <c r="X425"/>
  <c r="X426"/>
  <c r="X427"/>
  <c r="X428"/>
  <c r="X429"/>
  <c r="X430"/>
  <c r="X431"/>
  <c r="X432"/>
  <c r="X433"/>
  <c r="X434"/>
  <c r="X435"/>
  <c r="X436"/>
  <c r="X437"/>
  <c r="X438"/>
  <c r="X439"/>
  <c r="X440"/>
  <c r="X441"/>
  <c r="X442"/>
  <c r="X443"/>
  <c r="X444"/>
  <c r="X445"/>
  <c r="X446"/>
  <c r="X447"/>
  <c r="X448"/>
  <c r="X449"/>
  <c r="X450"/>
  <c r="X451"/>
  <c r="X452"/>
  <c r="X453"/>
  <c r="X454"/>
  <c r="X455"/>
  <c r="X456"/>
  <c r="X457"/>
  <c r="X458"/>
  <c r="X459"/>
  <c r="X460"/>
  <c r="X461"/>
  <c r="X462"/>
  <c r="X463"/>
  <c r="X464"/>
  <c r="X465"/>
  <c r="X466"/>
  <c r="X467"/>
  <c r="X468"/>
  <c r="X469"/>
  <c r="X470"/>
  <c r="X471"/>
  <c r="H252" i="19"/>
  <c r="F252"/>
  <c r="G252"/>
  <c r="I252"/>
  <c r="E252"/>
  <c r="I253"/>
  <c r="F253"/>
  <c r="G253"/>
  <c r="H253"/>
  <c r="E253"/>
  <c r="J202"/>
  <c r="H202"/>
  <c r="E202"/>
  <c r="I188"/>
  <c r="J188" s="1"/>
  <c r="J211"/>
  <c r="J225"/>
  <c r="E188"/>
  <c r="H188"/>
  <c r="I164"/>
  <c r="I165"/>
  <c r="I166"/>
  <c r="I163"/>
  <c r="H164"/>
  <c r="H165"/>
  <c r="H166"/>
  <c r="F164"/>
  <c r="G164"/>
  <c r="F165"/>
  <c r="G165"/>
  <c r="F166"/>
  <c r="G166"/>
  <c r="G163"/>
  <c r="H163"/>
  <c r="F163"/>
  <c r="E164"/>
  <c r="E165"/>
  <c r="E166"/>
  <c r="E163"/>
  <c r="J213"/>
  <c r="J214"/>
  <c r="J215"/>
  <c r="J216"/>
  <c r="J217"/>
  <c r="J218"/>
  <c r="J219"/>
  <c r="J220"/>
  <c r="J221"/>
  <c r="J222"/>
  <c r="J223"/>
  <c r="J224"/>
  <c r="E223"/>
  <c r="E224"/>
  <c r="E199"/>
  <c r="H199"/>
  <c r="J199"/>
  <c r="E200"/>
  <c r="H200"/>
  <c r="J200"/>
  <c r="E201"/>
  <c r="H201"/>
  <c r="J201"/>
  <c r="E189"/>
  <c r="H189"/>
  <c r="J189"/>
  <c r="E190"/>
  <c r="H190"/>
  <c r="J190"/>
  <c r="E191"/>
  <c r="H191"/>
  <c r="J191"/>
  <c r="E192"/>
  <c r="H192"/>
  <c r="J192"/>
  <c r="E193"/>
  <c r="H193"/>
  <c r="J193"/>
  <c r="K193" s="1"/>
  <c r="E221"/>
  <c r="E222"/>
  <c r="J173"/>
  <c r="J174"/>
  <c r="J175"/>
  <c r="J176"/>
  <c r="J177"/>
  <c r="J178"/>
  <c r="J179"/>
  <c r="J180"/>
  <c r="J181"/>
  <c r="J182"/>
  <c r="J183"/>
  <c r="J184"/>
  <c r="J185"/>
  <c r="J186"/>
  <c r="J187"/>
  <c r="J172"/>
  <c r="F129"/>
  <c r="G129"/>
  <c r="H129"/>
  <c r="I129"/>
  <c r="I128"/>
  <c r="H128"/>
  <c r="G128"/>
  <c r="F128"/>
  <c r="E128"/>
  <c r="J248" l="1"/>
  <c r="J247"/>
  <c r="J246"/>
  <c r="J252"/>
  <c r="K248"/>
  <c r="K249"/>
  <c r="K247"/>
  <c r="K245"/>
  <c r="J249"/>
  <c r="K246"/>
  <c r="J245"/>
  <c r="J244"/>
  <c r="K244"/>
  <c r="J160"/>
  <c r="K160"/>
  <c r="J166"/>
  <c r="K252"/>
  <c r="K253"/>
  <c r="J253"/>
  <c r="J163"/>
  <c r="K202"/>
  <c r="K211"/>
  <c r="K225"/>
  <c r="K188"/>
  <c r="K186"/>
  <c r="K189"/>
  <c r="K180"/>
  <c r="K181"/>
  <c r="K173"/>
  <c r="K176"/>
  <c r="K220"/>
  <c r="K218"/>
  <c r="K172"/>
  <c r="K216"/>
  <c r="K199"/>
  <c r="K192"/>
  <c r="K219"/>
  <c r="K213"/>
  <c r="K175"/>
  <c r="K183"/>
  <c r="K178"/>
  <c r="K217"/>
  <c r="J164"/>
  <c r="K221"/>
  <c r="K182"/>
  <c r="K177"/>
  <c r="K224"/>
  <c r="K222"/>
  <c r="K214"/>
  <c r="K179"/>
  <c r="K195"/>
  <c r="K187"/>
  <c r="K174"/>
  <c r="K185"/>
  <c r="K223"/>
  <c r="K215"/>
  <c r="K166"/>
  <c r="K184"/>
  <c r="K200"/>
  <c r="K190"/>
  <c r="K191"/>
  <c r="K165"/>
  <c r="K163"/>
  <c r="K164"/>
  <c r="J165"/>
  <c r="K201"/>
  <c r="K129"/>
  <c r="J129"/>
  <c r="E232" l="1"/>
  <c r="F232"/>
  <c r="G232"/>
  <c r="H232"/>
  <c r="I232"/>
  <c r="E233"/>
  <c r="F233"/>
  <c r="G233"/>
  <c r="H233"/>
  <c r="I233"/>
  <c r="E227"/>
  <c r="F227"/>
  <c r="G227"/>
  <c r="H227"/>
  <c r="I227"/>
  <c r="E228"/>
  <c r="F228"/>
  <c r="G228"/>
  <c r="H228"/>
  <c r="I228"/>
  <c r="E229"/>
  <c r="F229"/>
  <c r="G229"/>
  <c r="H229"/>
  <c r="I229"/>
  <c r="E230"/>
  <c r="F230"/>
  <c r="G230"/>
  <c r="H230"/>
  <c r="I230"/>
  <c r="E231"/>
  <c r="F231"/>
  <c r="G231"/>
  <c r="H231"/>
  <c r="I231"/>
  <c r="I226"/>
  <c r="F226"/>
  <c r="G226"/>
  <c r="H226"/>
  <c r="E226"/>
  <c r="K233" l="1"/>
  <c r="K229"/>
  <c r="K226"/>
  <c r="K232"/>
  <c r="K231"/>
  <c r="K228"/>
  <c r="J226"/>
  <c r="K230"/>
  <c r="K227"/>
  <c r="J230"/>
  <c r="J233"/>
  <c r="J232"/>
  <c r="J231"/>
  <c r="J229"/>
  <c r="J227"/>
  <c r="J228"/>
  <c r="F240" l="1"/>
  <c r="G240"/>
  <c r="I240"/>
  <c r="E240"/>
  <c r="I241"/>
  <c r="H241"/>
  <c r="G241"/>
  <c r="F241"/>
  <c r="E241"/>
  <c r="I257"/>
  <c r="H257"/>
  <c r="G257"/>
  <c r="F257"/>
  <c r="E257"/>
  <c r="I255"/>
  <c r="G265" i="20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E212" i="19"/>
  <c r="J212"/>
  <c r="I171"/>
  <c r="J171" s="1"/>
  <c r="K240" l="1"/>
  <c r="J240"/>
  <c r="J241"/>
  <c r="K212"/>
  <c r="K257"/>
  <c r="J257"/>
  <c r="F237" l="1"/>
  <c r="G237"/>
  <c r="H237"/>
  <c r="I237"/>
  <c r="F236"/>
  <c r="G236"/>
  <c r="H236"/>
  <c r="I236"/>
  <c r="F235"/>
  <c r="G235"/>
  <c r="H235"/>
  <c r="I235"/>
  <c r="E235"/>
  <c r="E236"/>
  <c r="E237"/>
  <c r="F234"/>
  <c r="G234"/>
  <c r="H234"/>
  <c r="I234"/>
  <c r="E234"/>
  <c r="F210"/>
  <c r="G210"/>
  <c r="H210"/>
  <c r="I210"/>
  <c r="F209"/>
  <c r="G209"/>
  <c r="H209"/>
  <c r="I209"/>
  <c r="F208"/>
  <c r="G208"/>
  <c r="H208"/>
  <c r="I208"/>
  <c r="E208"/>
  <c r="E209"/>
  <c r="E210"/>
  <c r="F207"/>
  <c r="G207"/>
  <c r="H207"/>
  <c r="I207"/>
  <c r="E207"/>
  <c r="F206"/>
  <c r="G206"/>
  <c r="H206"/>
  <c r="I206"/>
  <c r="E206"/>
  <c r="F205"/>
  <c r="G205"/>
  <c r="H205"/>
  <c r="I205"/>
  <c r="E205"/>
  <c r="F254"/>
  <c r="G254"/>
  <c r="H254"/>
  <c r="I254"/>
  <c r="E254"/>
  <c r="I256"/>
  <c r="F256"/>
  <c r="G256"/>
  <c r="H256"/>
  <c r="H255"/>
  <c r="G255"/>
  <c r="J255" s="1"/>
  <c r="F255"/>
  <c r="E256"/>
  <c r="E255"/>
  <c r="K254" l="1"/>
  <c r="J208"/>
  <c r="J207"/>
  <c r="K256"/>
  <c r="K237"/>
  <c r="K241"/>
  <c r="K207"/>
  <c r="K236"/>
  <c r="J205"/>
  <c r="K209"/>
  <c r="K235"/>
  <c r="J206"/>
  <c r="J236"/>
  <c r="K205"/>
  <c r="K206"/>
  <c r="J234"/>
  <c r="J237"/>
  <c r="K208"/>
  <c r="K210"/>
  <c r="K255"/>
  <c r="J235"/>
  <c r="K234"/>
  <c r="J210"/>
  <c r="J209"/>
  <c r="D4" i="20"/>
  <c r="H83" i="19" l="1"/>
  <c r="H84"/>
  <c r="H82"/>
  <c r="H76"/>
  <c r="H77"/>
  <c r="H78"/>
  <c r="H79"/>
  <c r="H80"/>
  <c r="H81"/>
  <c r="H75"/>
  <c r="E131"/>
  <c r="F131"/>
  <c r="G131"/>
  <c r="H131"/>
  <c r="I131"/>
  <c r="I130"/>
  <c r="I34"/>
  <c r="I35"/>
  <c r="I33"/>
  <c r="I70"/>
  <c r="I71"/>
  <c r="I72"/>
  <c r="I73"/>
  <c r="I74"/>
  <c r="I69"/>
  <c r="I11"/>
  <c r="I43"/>
  <c r="I51"/>
  <c r="I67"/>
  <c r="I83"/>
  <c r="I91"/>
  <c r="I99"/>
  <c r="I107"/>
  <c r="I115"/>
  <c r="I123"/>
  <c r="I139"/>
  <c r="I147"/>
  <c r="I155"/>
  <c r="I66"/>
  <c r="I68"/>
  <c r="I65"/>
  <c r="I64"/>
  <c r="I58"/>
  <c r="I59"/>
  <c r="I60"/>
  <c r="I61"/>
  <c r="I62"/>
  <c r="I63"/>
  <c r="I57"/>
  <c r="E34"/>
  <c r="F34"/>
  <c r="G34"/>
  <c r="H34"/>
  <c r="E35"/>
  <c r="F35"/>
  <c r="G35"/>
  <c r="H35"/>
  <c r="H33"/>
  <c r="G33"/>
  <c r="F33"/>
  <c r="E33"/>
  <c r="E242"/>
  <c r="H242"/>
  <c r="I242"/>
  <c r="I239"/>
  <c r="H239"/>
  <c r="E239"/>
  <c r="I238"/>
  <c r="H238"/>
  <c r="E238"/>
  <c r="E194"/>
  <c r="H194"/>
  <c r="J194"/>
  <c r="K194" s="1"/>
  <c r="E195"/>
  <c r="H195"/>
  <c r="J195"/>
  <c r="E196"/>
  <c r="H196"/>
  <c r="J196"/>
  <c r="E204"/>
  <c r="H204"/>
  <c r="I204"/>
  <c r="E171"/>
  <c r="H171"/>
  <c r="K171" s="1"/>
  <c r="I158"/>
  <c r="H158"/>
  <c r="G158"/>
  <c r="F158"/>
  <c r="E158"/>
  <c r="I157"/>
  <c r="H157"/>
  <c r="G157"/>
  <c r="F157"/>
  <c r="E157"/>
  <c r="I156"/>
  <c r="H156"/>
  <c r="G156"/>
  <c r="F156"/>
  <c r="E156"/>
  <c r="H155"/>
  <c r="G155"/>
  <c r="F155"/>
  <c r="E155"/>
  <c r="I154"/>
  <c r="H154"/>
  <c r="G154"/>
  <c r="F154"/>
  <c r="E154"/>
  <c r="I153"/>
  <c r="H153"/>
  <c r="G153"/>
  <c r="F153"/>
  <c r="E153"/>
  <c r="I152"/>
  <c r="H152"/>
  <c r="G152"/>
  <c r="F152"/>
  <c r="E152"/>
  <c r="I151"/>
  <c r="H151"/>
  <c r="G151"/>
  <c r="F151"/>
  <c r="E151"/>
  <c r="I150"/>
  <c r="H150"/>
  <c r="G150"/>
  <c r="F150"/>
  <c r="E150"/>
  <c r="I149"/>
  <c r="H149"/>
  <c r="G149"/>
  <c r="F149"/>
  <c r="E149"/>
  <c r="I148"/>
  <c r="H148"/>
  <c r="G148"/>
  <c r="F148"/>
  <c r="E148"/>
  <c r="H147"/>
  <c r="G147"/>
  <c r="F147"/>
  <c r="E147"/>
  <c r="I146"/>
  <c r="H146"/>
  <c r="G146"/>
  <c r="F146"/>
  <c r="E146"/>
  <c r="I145"/>
  <c r="H145"/>
  <c r="G145"/>
  <c r="F145"/>
  <c r="E145"/>
  <c r="I144"/>
  <c r="H144"/>
  <c r="G144"/>
  <c r="F144"/>
  <c r="E144"/>
  <c r="I143"/>
  <c r="H143"/>
  <c r="G143"/>
  <c r="F143"/>
  <c r="E143"/>
  <c r="I142"/>
  <c r="H142"/>
  <c r="G142"/>
  <c r="F142"/>
  <c r="E142"/>
  <c r="I141"/>
  <c r="H141"/>
  <c r="G141"/>
  <c r="F141"/>
  <c r="E141"/>
  <c r="I140"/>
  <c r="H140"/>
  <c r="G140"/>
  <c r="F140"/>
  <c r="E140"/>
  <c r="H139"/>
  <c r="G139"/>
  <c r="F139"/>
  <c r="E139"/>
  <c r="I138"/>
  <c r="H138"/>
  <c r="G138"/>
  <c r="F138"/>
  <c r="E138"/>
  <c r="I137"/>
  <c r="H137"/>
  <c r="G137"/>
  <c r="F137"/>
  <c r="E137"/>
  <c r="I136"/>
  <c r="H136"/>
  <c r="G136"/>
  <c r="F136"/>
  <c r="E136"/>
  <c r="I135"/>
  <c r="H135"/>
  <c r="G135"/>
  <c r="F135"/>
  <c r="E135"/>
  <c r="I134"/>
  <c r="H134"/>
  <c r="G134"/>
  <c r="F134"/>
  <c r="E134"/>
  <c r="I133"/>
  <c r="H133"/>
  <c r="G133"/>
  <c r="F133"/>
  <c r="E133"/>
  <c r="I132"/>
  <c r="H132"/>
  <c r="G132"/>
  <c r="F132"/>
  <c r="E132"/>
  <c r="G130"/>
  <c r="H130"/>
  <c r="F130"/>
  <c r="E130"/>
  <c r="I127"/>
  <c r="H127"/>
  <c r="G127"/>
  <c r="F127"/>
  <c r="E127"/>
  <c r="I126"/>
  <c r="H126"/>
  <c r="G126"/>
  <c r="F126"/>
  <c r="E126"/>
  <c r="I125"/>
  <c r="H125"/>
  <c r="G125"/>
  <c r="F125"/>
  <c r="E125"/>
  <c r="I124"/>
  <c r="H124"/>
  <c r="G124"/>
  <c r="F124"/>
  <c r="E124"/>
  <c r="H123"/>
  <c r="G123"/>
  <c r="F123"/>
  <c r="E123"/>
  <c r="I122"/>
  <c r="H122"/>
  <c r="G122"/>
  <c r="F122"/>
  <c r="E122"/>
  <c r="I121"/>
  <c r="H121"/>
  <c r="G121"/>
  <c r="F121"/>
  <c r="E121"/>
  <c r="I120"/>
  <c r="H120"/>
  <c r="G120"/>
  <c r="F120"/>
  <c r="E120"/>
  <c r="I119"/>
  <c r="H119"/>
  <c r="G119"/>
  <c r="F119"/>
  <c r="E119"/>
  <c r="I118"/>
  <c r="H118"/>
  <c r="G118"/>
  <c r="F118"/>
  <c r="E118"/>
  <c r="I117"/>
  <c r="H117"/>
  <c r="G117"/>
  <c r="F117"/>
  <c r="E117"/>
  <c r="I116"/>
  <c r="H116"/>
  <c r="G116"/>
  <c r="F116"/>
  <c r="E116"/>
  <c r="H115"/>
  <c r="G115"/>
  <c r="F115"/>
  <c r="E115"/>
  <c r="I114"/>
  <c r="H114"/>
  <c r="G114"/>
  <c r="F114"/>
  <c r="E114"/>
  <c r="I113"/>
  <c r="H113"/>
  <c r="G113"/>
  <c r="F113"/>
  <c r="E113"/>
  <c r="I112"/>
  <c r="H112"/>
  <c r="G112"/>
  <c r="F112"/>
  <c r="E112"/>
  <c r="I111"/>
  <c r="H111"/>
  <c r="G111"/>
  <c r="F111"/>
  <c r="E111"/>
  <c r="I110"/>
  <c r="H110"/>
  <c r="G110"/>
  <c r="F110"/>
  <c r="E110"/>
  <c r="I109"/>
  <c r="H109"/>
  <c r="G109"/>
  <c r="F109"/>
  <c r="E109"/>
  <c r="I108"/>
  <c r="H108"/>
  <c r="G108"/>
  <c r="F108"/>
  <c r="E108"/>
  <c r="H107"/>
  <c r="G107"/>
  <c r="F107"/>
  <c r="E107"/>
  <c r="I106"/>
  <c r="H106"/>
  <c r="G106"/>
  <c r="F106"/>
  <c r="E106"/>
  <c r="I105"/>
  <c r="H105"/>
  <c r="G105"/>
  <c r="F105"/>
  <c r="E105"/>
  <c r="I104"/>
  <c r="H104"/>
  <c r="G104"/>
  <c r="F104"/>
  <c r="E104"/>
  <c r="H103"/>
  <c r="G103"/>
  <c r="F103"/>
  <c r="E103"/>
  <c r="I102"/>
  <c r="H102"/>
  <c r="G102"/>
  <c r="F102"/>
  <c r="E102"/>
  <c r="I101"/>
  <c r="H101"/>
  <c r="G101"/>
  <c r="F101"/>
  <c r="E101"/>
  <c r="I100"/>
  <c r="H100"/>
  <c r="G100"/>
  <c r="F100"/>
  <c r="E100"/>
  <c r="H99"/>
  <c r="G99"/>
  <c r="F99"/>
  <c r="E99"/>
  <c r="I98"/>
  <c r="H98"/>
  <c r="G98"/>
  <c r="F98"/>
  <c r="E98"/>
  <c r="I97"/>
  <c r="H97"/>
  <c r="G97"/>
  <c r="F97"/>
  <c r="E97"/>
  <c r="I96"/>
  <c r="H96"/>
  <c r="G96"/>
  <c r="F96"/>
  <c r="E96"/>
  <c r="I95"/>
  <c r="H95"/>
  <c r="G95"/>
  <c r="F95"/>
  <c r="E95"/>
  <c r="I94"/>
  <c r="H94"/>
  <c r="G94"/>
  <c r="F94"/>
  <c r="E94"/>
  <c r="I93"/>
  <c r="H93"/>
  <c r="G93"/>
  <c r="F93"/>
  <c r="E93"/>
  <c r="I92"/>
  <c r="H92"/>
  <c r="G92"/>
  <c r="F92"/>
  <c r="E92"/>
  <c r="H91"/>
  <c r="G91"/>
  <c r="F91"/>
  <c r="E91"/>
  <c r="I90"/>
  <c r="H90"/>
  <c r="G90"/>
  <c r="F90"/>
  <c r="E90"/>
  <c r="I89"/>
  <c r="H89"/>
  <c r="G89"/>
  <c r="F89"/>
  <c r="E89"/>
  <c r="I88"/>
  <c r="H88"/>
  <c r="G88"/>
  <c r="F88"/>
  <c r="E88"/>
  <c r="I87"/>
  <c r="H87"/>
  <c r="G87"/>
  <c r="F87"/>
  <c r="E87"/>
  <c r="I86"/>
  <c r="H86"/>
  <c r="G86"/>
  <c r="F86"/>
  <c r="E86"/>
  <c r="I85"/>
  <c r="H85"/>
  <c r="G85"/>
  <c r="F85"/>
  <c r="E85"/>
  <c r="I84"/>
  <c r="G84"/>
  <c r="F84"/>
  <c r="E84"/>
  <c r="G83"/>
  <c r="F83"/>
  <c r="E83"/>
  <c r="I82"/>
  <c r="G82"/>
  <c r="F82"/>
  <c r="E82"/>
  <c r="I81"/>
  <c r="G81"/>
  <c r="F81"/>
  <c r="I80"/>
  <c r="G80"/>
  <c r="F80"/>
  <c r="E80"/>
  <c r="I79"/>
  <c r="G79"/>
  <c r="F79"/>
  <c r="E79"/>
  <c r="I78"/>
  <c r="G78"/>
  <c r="F78"/>
  <c r="E78"/>
  <c r="I77"/>
  <c r="G77"/>
  <c r="F77"/>
  <c r="E77"/>
  <c r="I76"/>
  <c r="G76"/>
  <c r="F76"/>
  <c r="E76"/>
  <c r="I75"/>
  <c r="G75"/>
  <c r="F75"/>
  <c r="E75"/>
  <c r="E81"/>
  <c r="E70"/>
  <c r="F70"/>
  <c r="G70"/>
  <c r="H70"/>
  <c r="E71"/>
  <c r="F71"/>
  <c r="G71"/>
  <c r="H71"/>
  <c r="E72"/>
  <c r="F72"/>
  <c r="G72"/>
  <c r="H72"/>
  <c r="E73"/>
  <c r="F73"/>
  <c r="G73"/>
  <c r="H73"/>
  <c r="E74"/>
  <c r="F74"/>
  <c r="G74"/>
  <c r="H74"/>
  <c r="F69"/>
  <c r="G69"/>
  <c r="J69" s="1"/>
  <c r="H69"/>
  <c r="E69"/>
  <c r="E66"/>
  <c r="F66"/>
  <c r="G66"/>
  <c r="H66"/>
  <c r="E67"/>
  <c r="F67"/>
  <c r="G67"/>
  <c r="H67"/>
  <c r="E68"/>
  <c r="F68"/>
  <c r="G68"/>
  <c r="J68" s="1"/>
  <c r="H68"/>
  <c r="F65"/>
  <c r="G65"/>
  <c r="H65"/>
  <c r="E65"/>
  <c r="E58"/>
  <c r="F58"/>
  <c r="G58"/>
  <c r="H58"/>
  <c r="E59"/>
  <c r="F59"/>
  <c r="G59"/>
  <c r="H59"/>
  <c r="E60"/>
  <c r="F60"/>
  <c r="G60"/>
  <c r="H60"/>
  <c r="E61"/>
  <c r="F61"/>
  <c r="G61"/>
  <c r="H61"/>
  <c r="E62"/>
  <c r="F62"/>
  <c r="G62"/>
  <c r="H62"/>
  <c r="E63"/>
  <c r="F63"/>
  <c r="G63"/>
  <c r="H63"/>
  <c r="E64"/>
  <c r="F64"/>
  <c r="G64"/>
  <c r="H64"/>
  <c r="F57"/>
  <c r="G57"/>
  <c r="H57"/>
  <c r="E57"/>
  <c r="I56"/>
  <c r="F56"/>
  <c r="G56"/>
  <c r="H56"/>
  <c r="E56"/>
  <c r="I55"/>
  <c r="E55"/>
  <c r="E51"/>
  <c r="F51"/>
  <c r="G51"/>
  <c r="H51"/>
  <c r="E52"/>
  <c r="F52"/>
  <c r="G52"/>
  <c r="H52"/>
  <c r="I52"/>
  <c r="E53"/>
  <c r="F53"/>
  <c r="G53"/>
  <c r="H53"/>
  <c r="I53"/>
  <c r="E54"/>
  <c r="F54"/>
  <c r="G54"/>
  <c r="H54"/>
  <c r="I54"/>
  <c r="F55"/>
  <c r="G55"/>
  <c r="H55"/>
  <c r="I50"/>
  <c r="F50"/>
  <c r="G50"/>
  <c r="H50"/>
  <c r="E50"/>
  <c r="E37"/>
  <c r="F37"/>
  <c r="G37"/>
  <c r="H37"/>
  <c r="I37"/>
  <c r="E38"/>
  <c r="F38"/>
  <c r="G38"/>
  <c r="H38"/>
  <c r="I38"/>
  <c r="E39"/>
  <c r="F39"/>
  <c r="G39"/>
  <c r="H39"/>
  <c r="I39"/>
  <c r="E40"/>
  <c r="F40"/>
  <c r="G40"/>
  <c r="H40"/>
  <c r="I40"/>
  <c r="E41"/>
  <c r="F41"/>
  <c r="G41"/>
  <c r="H41"/>
  <c r="I41"/>
  <c r="E42"/>
  <c r="F42"/>
  <c r="G42"/>
  <c r="H42"/>
  <c r="I42"/>
  <c r="E43"/>
  <c r="F43"/>
  <c r="G43"/>
  <c r="H43"/>
  <c r="E44"/>
  <c r="F44"/>
  <c r="G44"/>
  <c r="H44"/>
  <c r="I44"/>
  <c r="E45"/>
  <c r="F45"/>
  <c r="G45"/>
  <c r="H45"/>
  <c r="I45"/>
  <c r="E46"/>
  <c r="F46"/>
  <c r="G46"/>
  <c r="H46"/>
  <c r="I46"/>
  <c r="E47"/>
  <c r="F47"/>
  <c r="G47"/>
  <c r="H47"/>
  <c r="I47"/>
  <c r="E48"/>
  <c r="F48"/>
  <c r="G48"/>
  <c r="H48"/>
  <c r="I48"/>
  <c r="E49"/>
  <c r="F49"/>
  <c r="G49"/>
  <c r="H49"/>
  <c r="I49"/>
  <c r="I36"/>
  <c r="F36"/>
  <c r="G36"/>
  <c r="H36"/>
  <c r="E36"/>
  <c r="F23"/>
  <c r="G23"/>
  <c r="H23"/>
  <c r="I23"/>
  <c r="E23"/>
  <c r="E14"/>
  <c r="F14"/>
  <c r="G14"/>
  <c r="I14"/>
  <c r="H14"/>
  <c r="E15"/>
  <c r="F15"/>
  <c r="G15"/>
  <c r="H15"/>
  <c r="I15"/>
  <c r="E16"/>
  <c r="F16"/>
  <c r="G16"/>
  <c r="H16"/>
  <c r="I16"/>
  <c r="E17"/>
  <c r="F17"/>
  <c r="G17"/>
  <c r="H17"/>
  <c r="I17"/>
  <c r="E18"/>
  <c r="F18"/>
  <c r="G18"/>
  <c r="H18"/>
  <c r="I18"/>
  <c r="E19"/>
  <c r="F19"/>
  <c r="G19"/>
  <c r="H19"/>
  <c r="I19"/>
  <c r="E20"/>
  <c r="F20"/>
  <c r="G20"/>
  <c r="H20"/>
  <c r="I20"/>
  <c r="E21"/>
  <c r="F21"/>
  <c r="G21"/>
  <c r="H21"/>
  <c r="I21"/>
  <c r="E22"/>
  <c r="F22"/>
  <c r="G22"/>
  <c r="H22"/>
  <c r="I22"/>
  <c r="I13"/>
  <c r="F13"/>
  <c r="G13"/>
  <c r="H13"/>
  <c r="E13"/>
  <c r="F4"/>
  <c r="G4"/>
  <c r="H4"/>
  <c r="I4"/>
  <c r="F5"/>
  <c r="G5"/>
  <c r="H5"/>
  <c r="I5"/>
  <c r="F6"/>
  <c r="G6"/>
  <c r="H6"/>
  <c r="I6"/>
  <c r="F7"/>
  <c r="G7"/>
  <c r="H7"/>
  <c r="I7"/>
  <c r="F8"/>
  <c r="G8"/>
  <c r="H8"/>
  <c r="I8"/>
  <c r="F9"/>
  <c r="G9"/>
  <c r="H9"/>
  <c r="I9"/>
  <c r="F10"/>
  <c r="G10"/>
  <c r="H10"/>
  <c r="I10"/>
  <c r="F11"/>
  <c r="G11"/>
  <c r="H11"/>
  <c r="F12"/>
  <c r="G12"/>
  <c r="H12"/>
  <c r="I12"/>
  <c r="I3"/>
  <c r="F3"/>
  <c r="G3"/>
  <c r="H3"/>
  <c r="E4"/>
  <c r="E5"/>
  <c r="E6"/>
  <c r="E7"/>
  <c r="E8"/>
  <c r="E9"/>
  <c r="E10"/>
  <c r="E11"/>
  <c r="E12"/>
  <c r="E3"/>
  <c r="J66" l="1"/>
  <c r="J62"/>
  <c r="J63"/>
  <c r="J91"/>
  <c r="J65"/>
  <c r="J96"/>
  <c r="J5"/>
  <c r="K198"/>
  <c r="J138"/>
  <c r="J101"/>
  <c r="J136"/>
  <c r="J141"/>
  <c r="J54"/>
  <c r="J104"/>
  <c r="J144"/>
  <c r="K196"/>
  <c r="K197"/>
  <c r="J57"/>
  <c r="J82"/>
  <c r="J107"/>
  <c r="J85"/>
  <c r="J3"/>
  <c r="J80"/>
  <c r="J155"/>
  <c r="J78"/>
  <c r="J4"/>
  <c r="J61"/>
  <c r="J73"/>
  <c r="J148"/>
  <c r="J112"/>
  <c r="J117"/>
  <c r="J152"/>
  <c r="K157"/>
  <c r="J106"/>
  <c r="J111"/>
  <c r="J116"/>
  <c r="J45"/>
  <c r="J55"/>
  <c r="J77"/>
  <c r="J97"/>
  <c r="J59"/>
  <c r="J150"/>
  <c r="K154"/>
  <c r="K75"/>
  <c r="J87"/>
  <c r="J156"/>
  <c r="J81"/>
  <c r="K138"/>
  <c r="K146"/>
  <c r="J34"/>
  <c r="J17"/>
  <c r="J56"/>
  <c r="J89"/>
  <c r="J157"/>
  <c r="J36"/>
  <c r="J128"/>
  <c r="J118"/>
  <c r="J135"/>
  <c r="J7"/>
  <c r="K18"/>
  <c r="J15"/>
  <c r="J35"/>
  <c r="J88"/>
  <c r="J12"/>
  <c r="K48"/>
  <c r="K40"/>
  <c r="K53"/>
  <c r="K62"/>
  <c r="J98"/>
  <c r="J103"/>
  <c r="K105"/>
  <c r="J108"/>
  <c r="J110"/>
  <c r="J126"/>
  <c r="J143"/>
  <c r="J145"/>
  <c r="J72"/>
  <c r="J13"/>
  <c r="K59"/>
  <c r="J109"/>
  <c r="J122"/>
  <c r="J76"/>
  <c r="K86"/>
  <c r="K109"/>
  <c r="J124"/>
  <c r="J9"/>
  <c r="J139"/>
  <c r="J51"/>
  <c r="J6"/>
  <c r="J19"/>
  <c r="J14"/>
  <c r="K142"/>
  <c r="J33"/>
  <c r="J79"/>
  <c r="J95"/>
  <c r="J100"/>
  <c r="K140"/>
  <c r="K145"/>
  <c r="K150"/>
  <c r="J153"/>
  <c r="J158"/>
  <c r="J58"/>
  <c r="K123"/>
  <c r="J70"/>
  <c r="K22"/>
  <c r="K113"/>
  <c r="K242"/>
  <c r="J256"/>
  <c r="J10"/>
  <c r="J8"/>
  <c r="J67"/>
  <c r="K88"/>
  <c r="J119"/>
  <c r="J121"/>
  <c r="J154"/>
  <c r="J146"/>
  <c r="J23"/>
  <c r="K101"/>
  <c r="K83"/>
  <c r="K106"/>
  <c r="J18"/>
  <c r="J49"/>
  <c r="J47"/>
  <c r="J50"/>
  <c r="K54"/>
  <c r="J52"/>
  <c r="J86"/>
  <c r="K89"/>
  <c r="J120"/>
  <c r="J125"/>
  <c r="K127"/>
  <c r="J137"/>
  <c r="K135"/>
  <c r="J46"/>
  <c r="J44"/>
  <c r="J41"/>
  <c r="J39"/>
  <c r="J60"/>
  <c r="K97"/>
  <c r="K120"/>
  <c r="K132"/>
  <c r="K134"/>
  <c r="J147"/>
  <c r="J64"/>
  <c r="K115"/>
  <c r="J92"/>
  <c r="J254"/>
  <c r="K69"/>
  <c r="K116"/>
  <c r="K10"/>
  <c r="K8"/>
  <c r="K52"/>
  <c r="K68"/>
  <c r="J105"/>
  <c r="K110"/>
  <c r="J113"/>
  <c r="J115"/>
  <c r="J127"/>
  <c r="K139"/>
  <c r="J142"/>
  <c r="K155"/>
  <c r="K204"/>
  <c r="J11"/>
  <c r="K100"/>
  <c r="K7"/>
  <c r="K20"/>
  <c r="K46"/>
  <c r="K41"/>
  <c r="K64"/>
  <c r="K92"/>
  <c r="K95"/>
  <c r="K103"/>
  <c r="J114"/>
  <c r="K119"/>
  <c r="K122"/>
  <c r="J132"/>
  <c r="J140"/>
  <c r="K71"/>
  <c r="J134"/>
  <c r="K9"/>
  <c r="J20"/>
  <c r="K51"/>
  <c r="K56"/>
  <c r="K65"/>
  <c r="K67"/>
  <c r="K114"/>
  <c r="K125"/>
  <c r="K33"/>
  <c r="K131"/>
  <c r="K108"/>
  <c r="J90"/>
  <c r="J93"/>
  <c r="K128"/>
  <c r="K158"/>
  <c r="K35"/>
  <c r="K4"/>
  <c r="J22"/>
  <c r="K19"/>
  <c r="K14"/>
  <c r="J48"/>
  <c r="K55"/>
  <c r="J53"/>
  <c r="K63"/>
  <c r="K96"/>
  <c r="K112"/>
  <c r="K238"/>
  <c r="K15"/>
  <c r="J123"/>
  <c r="K45"/>
  <c r="J40"/>
  <c r="K107"/>
  <c r="K49"/>
  <c r="K117"/>
  <c r="J84"/>
  <c r="K76"/>
  <c r="K73"/>
  <c r="K84"/>
  <c r="J71"/>
  <c r="K82"/>
  <c r="J75"/>
  <c r="K80"/>
  <c r="J83"/>
  <c r="K72"/>
  <c r="K70"/>
  <c r="K11"/>
  <c r="K148"/>
  <c r="J151"/>
  <c r="K143"/>
  <c r="K151"/>
  <c r="K156"/>
  <c r="J149"/>
  <c r="K149"/>
  <c r="K147"/>
  <c r="K47"/>
  <c r="K78"/>
  <c r="J131"/>
  <c r="N3" a="1"/>
  <c r="N141" s="1"/>
  <c r="K144"/>
  <c r="K153"/>
  <c r="K141"/>
  <c r="K133"/>
  <c r="K111"/>
  <c r="K118"/>
  <c r="K121"/>
  <c r="K124"/>
  <c r="K87"/>
  <c r="K85"/>
  <c r="K61"/>
  <c r="K43"/>
  <c r="K37"/>
  <c r="K36"/>
  <c r="K3"/>
  <c r="K239"/>
  <c r="K152"/>
  <c r="K136"/>
  <c r="K130"/>
  <c r="K104"/>
  <c r="K102"/>
  <c r="K94"/>
  <c r="K99"/>
  <c r="K98"/>
  <c r="K91"/>
  <c r="K90"/>
  <c r="K79"/>
  <c r="K77"/>
  <c r="K81"/>
  <c r="K74"/>
  <c r="K66"/>
  <c r="K57"/>
  <c r="K58"/>
  <c r="K50"/>
  <c r="K42"/>
  <c r="K39"/>
  <c r="K38"/>
  <c r="K34"/>
  <c r="K13"/>
  <c r="K16"/>
  <c r="K21"/>
  <c r="K23"/>
  <c r="K5"/>
  <c r="K12"/>
  <c r="K6"/>
  <c r="J130"/>
  <c r="J21"/>
  <c r="J42"/>
  <c r="J37"/>
  <c r="K60"/>
  <c r="J102"/>
  <c r="J133"/>
  <c r="K137"/>
  <c r="K93"/>
  <c r="J94"/>
  <c r="K126"/>
  <c r="K44"/>
  <c r="J43"/>
  <c r="J16"/>
  <c r="K17"/>
  <c r="J38"/>
  <c r="J74"/>
  <c r="J99"/>
  <c r="N57" l="1"/>
  <c r="N135"/>
  <c r="N39"/>
  <c r="N104"/>
  <c r="N82"/>
  <c r="N171"/>
  <c r="N250"/>
  <c r="N47"/>
  <c r="N133"/>
  <c r="N181"/>
  <c r="N150"/>
  <c r="N236"/>
  <c r="N210"/>
  <c r="N220"/>
  <c r="N187"/>
  <c r="N84"/>
  <c r="N88"/>
  <c r="N23"/>
  <c r="N198"/>
  <c r="N78"/>
  <c r="N196"/>
  <c r="N103"/>
  <c r="N29"/>
  <c r="N255"/>
  <c r="N118"/>
  <c r="N81"/>
  <c r="N20"/>
  <c r="N258"/>
  <c r="N192"/>
  <c r="N186"/>
  <c r="N125"/>
  <c r="N231"/>
  <c r="N115"/>
  <c r="N245"/>
  <c r="N119"/>
  <c r="N96"/>
  <c r="N43"/>
  <c r="N30"/>
  <c r="N238"/>
  <c r="N138"/>
  <c r="N137"/>
  <c r="N36"/>
  <c r="N165"/>
  <c r="N215"/>
  <c r="N172"/>
  <c r="N151"/>
  <c r="N21"/>
  <c r="N122"/>
  <c r="N182"/>
  <c r="N112"/>
  <c r="N8"/>
  <c r="N244"/>
  <c r="N225"/>
  <c r="N176"/>
  <c r="N208"/>
  <c r="N224"/>
  <c r="N108"/>
  <c r="N62"/>
  <c r="N17"/>
  <c r="N92"/>
  <c r="N183"/>
  <c r="N99"/>
  <c r="N156"/>
  <c r="N28"/>
  <c r="N223"/>
  <c r="N49"/>
  <c r="N164"/>
  <c r="N226"/>
  <c r="N102"/>
  <c r="N254"/>
  <c r="N222"/>
  <c r="N89"/>
  <c r="N27"/>
  <c r="N63"/>
  <c r="N70"/>
  <c r="N130"/>
  <c r="N142"/>
  <c r="N243"/>
  <c r="N218"/>
  <c r="N213"/>
  <c r="N128"/>
  <c r="N154"/>
  <c r="N158"/>
  <c r="N242"/>
  <c r="N73"/>
  <c r="N106"/>
  <c r="N22"/>
  <c r="N46"/>
  <c r="N7"/>
  <c r="N113"/>
  <c r="N4"/>
  <c r="N175"/>
  <c r="N155"/>
  <c r="N65"/>
  <c r="N75"/>
  <c r="N235"/>
  <c r="N11"/>
  <c r="N6"/>
  <c r="N74"/>
  <c r="N212"/>
  <c r="N48"/>
  <c r="N162"/>
  <c r="N117"/>
  <c r="N72"/>
  <c r="N31"/>
  <c r="N93"/>
  <c r="N167"/>
  <c r="N3"/>
  <c r="N87"/>
  <c r="N131"/>
  <c r="N216"/>
  <c r="N24"/>
  <c r="N42"/>
  <c r="N143"/>
  <c r="N53"/>
  <c r="N152"/>
  <c r="N129"/>
  <c r="N101"/>
  <c r="N55"/>
  <c r="N227"/>
  <c r="N207"/>
  <c r="N98"/>
  <c r="N134"/>
  <c r="N34"/>
  <c r="N197"/>
  <c r="N60"/>
  <c r="N58"/>
  <c r="N253"/>
  <c r="N80"/>
  <c r="N105"/>
  <c r="N132"/>
  <c r="N38"/>
  <c r="N203"/>
  <c r="N45"/>
  <c r="N188"/>
  <c r="N91"/>
  <c r="N109"/>
  <c r="N168"/>
  <c r="N100"/>
  <c r="N199"/>
  <c r="N191"/>
  <c r="N249"/>
  <c r="N110"/>
  <c r="N204"/>
  <c r="N52"/>
  <c r="N248"/>
  <c r="N193"/>
  <c r="N148"/>
  <c r="N241"/>
  <c r="N145"/>
  <c r="N160"/>
  <c r="N232"/>
  <c r="N246"/>
  <c r="N146"/>
  <c r="N121"/>
  <c r="N32"/>
  <c r="N85"/>
  <c r="N16"/>
  <c r="N219"/>
  <c r="N76"/>
  <c r="N201"/>
  <c r="N90"/>
  <c r="N159"/>
  <c r="N77"/>
  <c r="N59"/>
  <c r="N180"/>
  <c r="N157"/>
  <c r="N94"/>
  <c r="N206"/>
  <c r="N228"/>
  <c r="N26"/>
  <c r="N211"/>
  <c r="N233"/>
  <c r="N15"/>
  <c r="N114"/>
  <c r="N166"/>
  <c r="N240"/>
  <c r="N184"/>
  <c r="N177"/>
  <c r="N139"/>
  <c r="N116"/>
  <c r="N126"/>
  <c r="N18"/>
  <c r="N123"/>
  <c r="N12"/>
  <c r="N256"/>
  <c r="N189"/>
  <c r="N56"/>
  <c r="N86"/>
  <c r="N25"/>
  <c r="N247"/>
  <c r="N170"/>
  <c r="N190"/>
  <c r="N19"/>
  <c r="N41"/>
  <c r="N120"/>
  <c r="N153"/>
  <c r="N174"/>
  <c r="N37"/>
  <c r="N251"/>
  <c r="N13"/>
  <c r="N124"/>
  <c r="N107"/>
  <c r="N229"/>
  <c r="N217"/>
  <c r="N14"/>
  <c r="N127"/>
  <c r="N234"/>
  <c r="N185"/>
  <c r="N173"/>
  <c r="N147"/>
  <c r="N221"/>
  <c r="N35"/>
  <c r="N149"/>
  <c r="N209"/>
  <c r="N169"/>
  <c r="N202"/>
  <c r="N40"/>
  <c r="N194"/>
  <c r="N136"/>
  <c r="N69"/>
  <c r="N10"/>
  <c r="N54"/>
  <c r="N9"/>
  <c r="N230"/>
  <c r="N33"/>
  <c r="N178"/>
  <c r="N205"/>
  <c r="N51"/>
  <c r="N61"/>
  <c r="N5"/>
  <c r="N97"/>
  <c r="N161"/>
  <c r="N163"/>
  <c r="N252"/>
  <c r="N64"/>
  <c r="N50"/>
  <c r="N239"/>
  <c r="N66"/>
  <c r="N257"/>
  <c r="N67"/>
  <c r="N79"/>
  <c r="N71"/>
  <c r="N214"/>
  <c r="N95"/>
  <c r="N44"/>
  <c r="N111"/>
  <c r="N195"/>
  <c r="N144"/>
  <c r="N83"/>
  <c r="N68"/>
  <c r="N140"/>
  <c r="N200"/>
  <c r="N179"/>
  <c r="N237"/>
  <c r="X3" l="1" a="1"/>
  <c r="U3" a="1"/>
  <c r="R3" a="1"/>
  <c r="R121" s="1"/>
  <c r="H127" i="20" s="1"/>
  <c r="O3" i="19" a="1"/>
  <c r="O196" s="1"/>
  <c r="P3" a="1"/>
  <c r="P168" s="1"/>
  <c r="D174" i="20" s="1"/>
  <c r="T3" i="19" a="1"/>
  <c r="T11" s="1"/>
  <c r="W3" a="1"/>
  <c r="W108" s="1"/>
  <c r="Q3" a="1"/>
  <c r="Q11" s="1"/>
  <c r="E17" i="20" s="1"/>
  <c r="V3" i="19" a="1"/>
  <c r="V123" s="1"/>
  <c r="I129" i="20" s="1"/>
  <c r="S3" i="19" a="1"/>
  <c r="S76" s="1"/>
  <c r="X9" l="1"/>
  <c r="X15" i="20" s="1"/>
  <c r="X163" i="19"/>
  <c r="X169" i="20" s="1"/>
  <c r="X99" i="19"/>
  <c r="X105" i="20" s="1"/>
  <c r="X35" i="19"/>
  <c r="X41" i="20" s="1"/>
  <c r="X204" i="19"/>
  <c r="X210" i="20" s="1"/>
  <c r="X76" i="19"/>
  <c r="X82" i="20" s="1"/>
  <c r="X12" i="19"/>
  <c r="X18" i="20" s="1"/>
  <c r="X85" i="19"/>
  <c r="X91" i="20" s="1"/>
  <c r="X21" i="19"/>
  <c r="X27" i="20" s="1"/>
  <c r="X146" i="19"/>
  <c r="X152" i="20" s="1"/>
  <c r="X171" i="19"/>
  <c r="X177" i="20" s="1"/>
  <c r="X197" i="19"/>
  <c r="X203" i="20" s="1"/>
  <c r="X182" i="19"/>
  <c r="X188" i="20" s="1"/>
  <c r="X38" i="19"/>
  <c r="X44" i="20" s="1"/>
  <c r="X215" i="19"/>
  <c r="X221" i="20" s="1"/>
  <c r="X151" i="19"/>
  <c r="X157" i="20" s="1"/>
  <c r="X87" i="19"/>
  <c r="X93" i="20" s="1"/>
  <c r="X23" i="19"/>
  <c r="X29" i="20" s="1"/>
  <c r="X74" i="19"/>
  <c r="X80" i="20" s="1"/>
  <c r="X196" i="19"/>
  <c r="X202" i="20" s="1"/>
  <c r="X173" i="19"/>
  <c r="X179" i="20" s="1"/>
  <c r="X142" i="19"/>
  <c r="X148" i="20" s="1"/>
  <c r="X14" i="19"/>
  <c r="X20" i="20" s="1"/>
  <c r="X200" i="19"/>
  <c r="X206" i="20" s="1"/>
  <c r="X136" i="19"/>
  <c r="X142" i="20" s="1"/>
  <c r="X72" i="19"/>
  <c r="X78" i="20" s="1"/>
  <c r="X8" i="19"/>
  <c r="X14" i="20" s="1"/>
  <c r="X26" i="19"/>
  <c r="X32" i="20" s="1"/>
  <c r="X213" i="19"/>
  <c r="X219" i="20" s="1"/>
  <c r="X233" i="19"/>
  <c r="X239" i="20" s="1"/>
  <c r="X169" i="19"/>
  <c r="X175" i="20" s="1"/>
  <c r="X105" i="19"/>
  <c r="X111" i="20" s="1"/>
  <c r="X41" i="19"/>
  <c r="X47" i="20" s="1"/>
  <c r="X98" i="19"/>
  <c r="X104" i="20" s="1"/>
  <c r="X56" i="19"/>
  <c r="X62" i="20" s="1"/>
  <c r="X194" i="19"/>
  <c r="X200" i="20" s="1"/>
  <c r="X4" i="19"/>
  <c r="X10" i="20" s="1"/>
  <c r="X252" i="19"/>
  <c r="X258" i="20" s="1"/>
  <c r="X207" i="19"/>
  <c r="X213" i="20" s="1"/>
  <c r="X149" i="19"/>
  <c r="X155" i="20" s="1"/>
  <c r="X64" i="19"/>
  <c r="X70" i="20" s="1"/>
  <c r="X225" i="19"/>
  <c r="X231" i="20" s="1"/>
  <c r="X195" i="19"/>
  <c r="X201" i="20" s="1"/>
  <c r="X107" i="19"/>
  <c r="X113" i="20" s="1"/>
  <c r="X43" i="19"/>
  <c r="X49" i="20" s="1"/>
  <c r="X260" i="19"/>
  <c r="X266" i="20" s="1"/>
  <c r="X84" i="19"/>
  <c r="X90" i="20" s="1"/>
  <c r="X20" i="19"/>
  <c r="X26" i="20" s="1"/>
  <c r="X93" i="19"/>
  <c r="X99" i="20" s="1"/>
  <c r="X29" i="19"/>
  <c r="X35" i="20" s="1"/>
  <c r="X162" i="19"/>
  <c r="X168" i="20" s="1"/>
  <c r="X235" i="19"/>
  <c r="X241" i="20" s="1"/>
  <c r="X221" i="19"/>
  <c r="X227" i="20" s="1"/>
  <c r="X198" i="19"/>
  <c r="X204" i="20" s="1"/>
  <c r="X70" i="19"/>
  <c r="X76" i="20" s="1"/>
  <c r="X223" i="19"/>
  <c r="X229" i="20" s="1"/>
  <c r="X159" i="19"/>
  <c r="X165" i="20" s="1"/>
  <c r="X95" i="19"/>
  <c r="X101" i="20" s="1"/>
  <c r="X31" i="19"/>
  <c r="X37" i="20" s="1"/>
  <c r="X114" i="19"/>
  <c r="X120" i="20" s="1"/>
  <c r="X220" i="19"/>
  <c r="X226" i="20" s="1"/>
  <c r="X189" i="19"/>
  <c r="X195" i="20" s="1"/>
  <c r="X158" i="19"/>
  <c r="X164" i="20" s="1"/>
  <c r="X22" i="19"/>
  <c r="X28" i="20" s="1"/>
  <c r="X208" i="19"/>
  <c r="X214" i="20" s="1"/>
  <c r="X144" i="19"/>
  <c r="X150" i="20" s="1"/>
  <c r="X80" i="19"/>
  <c r="X86" i="20" s="1"/>
  <c r="X16" i="19"/>
  <c r="X22" i="20" s="1"/>
  <c r="X66" i="19"/>
  <c r="X72" i="20" s="1"/>
  <c r="X237" i="19"/>
  <c r="X243" i="20" s="1"/>
  <c r="X241" i="19"/>
  <c r="X247" i="20" s="1"/>
  <c r="X177" i="19"/>
  <c r="X183" i="20" s="1"/>
  <c r="X113" i="19"/>
  <c r="X119" i="20" s="1"/>
  <c r="X49" i="19"/>
  <c r="X55" i="20" s="1"/>
  <c r="X147" i="19"/>
  <c r="X153" i="20" s="1"/>
  <c r="X120" i="19"/>
  <c r="X126" i="20" s="1"/>
  <c r="X68" i="19"/>
  <c r="X74" i="20" s="1"/>
  <c r="X156" i="19"/>
  <c r="X162" i="20" s="1"/>
  <c r="X161" i="19"/>
  <c r="X167" i="20" s="1"/>
  <c r="X203" i="19"/>
  <c r="X209" i="20" s="1"/>
  <c r="X115" i="19"/>
  <c r="X121" i="20" s="1"/>
  <c r="X51" i="19"/>
  <c r="X57" i="20" s="1"/>
  <c r="X90" i="19"/>
  <c r="X96" i="20" s="1"/>
  <c r="X108" i="19"/>
  <c r="X114" i="20" s="1"/>
  <c r="X28" i="19"/>
  <c r="X34" i="20" s="1"/>
  <c r="X101" i="19"/>
  <c r="X107" i="20" s="1"/>
  <c r="X37" i="19"/>
  <c r="X43" i="20" s="1"/>
  <c r="X178" i="19"/>
  <c r="X184" i="20" s="1"/>
  <c r="X10" i="19"/>
  <c r="X16" i="20" s="1"/>
  <c r="X253" i="19"/>
  <c r="X259" i="20" s="1"/>
  <c r="X214" i="19"/>
  <c r="X220" i="20" s="1"/>
  <c r="X86" i="19"/>
  <c r="X92" i="20" s="1"/>
  <c r="X231" i="19"/>
  <c r="X237" i="20" s="1"/>
  <c r="X167" i="19"/>
  <c r="X173" i="20" s="1"/>
  <c r="X103" i="19"/>
  <c r="X109" i="20" s="1"/>
  <c r="X39" i="19"/>
  <c r="X45" i="20" s="1"/>
  <c r="X138" i="19"/>
  <c r="X144" i="20" s="1"/>
  <c r="X244" i="19"/>
  <c r="X250" i="20" s="1"/>
  <c r="X205" i="19"/>
  <c r="X211" i="20" s="1"/>
  <c r="X174" i="19"/>
  <c r="X180" i="20" s="1"/>
  <c r="X46" i="19"/>
  <c r="X52" i="20" s="1"/>
  <c r="X216" i="19"/>
  <c r="X222" i="20" s="1"/>
  <c r="X152" i="19"/>
  <c r="X158" i="20" s="1"/>
  <c r="X88" i="19"/>
  <c r="X94" i="20" s="1"/>
  <c r="X24" i="19"/>
  <c r="X30" i="20" s="1"/>
  <c r="X106" i="19"/>
  <c r="X112" i="20" s="1"/>
  <c r="X116" i="19"/>
  <c r="X122" i="20" s="1"/>
  <c r="X249" i="19"/>
  <c r="X255" i="20" s="1"/>
  <c r="X185" i="19"/>
  <c r="X191" i="20" s="1"/>
  <c r="X121" i="19"/>
  <c r="X127" i="20" s="1"/>
  <c r="X57" i="19"/>
  <c r="X63" i="20" s="1"/>
  <c r="X83" i="19"/>
  <c r="X89" i="20" s="1"/>
  <c r="X110" i="19"/>
  <c r="X116" i="20" s="1"/>
  <c r="X172" i="19"/>
  <c r="X178" i="20" s="1"/>
  <c r="X15" i="19"/>
  <c r="X21" i="20" s="1"/>
  <c r="X250" i="19"/>
  <c r="X256" i="20" s="1"/>
  <c r="X211" i="19"/>
  <c r="X217" i="20" s="1"/>
  <c r="X123" i="19"/>
  <c r="X129" i="20" s="1"/>
  <c r="X59" i="19"/>
  <c r="X65" i="20" s="1"/>
  <c r="X218" i="19"/>
  <c r="X224" i="20" s="1"/>
  <c r="X124" i="19"/>
  <c r="X130" i="20" s="1"/>
  <c r="X36" i="19"/>
  <c r="X42" i="20" s="1"/>
  <c r="X109" i="19"/>
  <c r="X115" i="20" s="1"/>
  <c r="X45" i="19"/>
  <c r="X51" i="20" s="1"/>
  <c r="X210" i="19"/>
  <c r="X216" i="20" s="1"/>
  <c r="X42" i="19"/>
  <c r="X48" i="20" s="1"/>
  <c r="X100" i="19"/>
  <c r="X106" i="20" s="1"/>
  <c r="X230" i="19"/>
  <c r="X236" i="20" s="1"/>
  <c r="X102" i="19"/>
  <c r="X108" i="20" s="1"/>
  <c r="X239" i="19"/>
  <c r="X245" i="20" s="1"/>
  <c r="X175" i="19"/>
  <c r="X181" i="20" s="1"/>
  <c r="X111" i="19"/>
  <c r="X117" i="20" s="1"/>
  <c r="X47" i="19"/>
  <c r="X53" i="20" s="1"/>
  <c r="X170" i="19"/>
  <c r="X176" i="20" s="1"/>
  <c r="X187" i="19"/>
  <c r="X193" i="20" s="1"/>
  <c r="X229" i="19"/>
  <c r="X235" i="20" s="1"/>
  <c r="X190" i="19"/>
  <c r="X196" i="20" s="1"/>
  <c r="X62" i="19"/>
  <c r="X68" i="20" s="1"/>
  <c r="X224" i="19"/>
  <c r="X230" i="20" s="1"/>
  <c r="X160" i="19"/>
  <c r="X166" i="20" s="1"/>
  <c r="X96" i="19"/>
  <c r="X102" i="20" s="1"/>
  <c r="X32" i="19"/>
  <c r="X38" i="20" s="1"/>
  <c r="X130" i="19"/>
  <c r="X136" i="20" s="1"/>
  <c r="X180" i="19"/>
  <c r="X186" i="20" s="1"/>
  <c r="X257" i="19"/>
  <c r="X263" i="20" s="1"/>
  <c r="X193" i="19"/>
  <c r="X199" i="20" s="1"/>
  <c r="X129" i="19"/>
  <c r="X135" i="20" s="1"/>
  <c r="X65" i="19"/>
  <c r="X71" i="20" s="1"/>
  <c r="X148" i="19"/>
  <c r="X154" i="20" s="1"/>
  <c r="X7" i="19"/>
  <c r="X13" i="20" s="1"/>
  <c r="X248" i="19"/>
  <c r="X254" i="20" s="1"/>
  <c r="X141" i="19"/>
  <c r="X147" i="20" s="1"/>
  <c r="X153" i="19"/>
  <c r="X159" i="20" s="1"/>
  <c r="X25" i="19"/>
  <c r="X31" i="20" s="1"/>
  <c r="X91" i="19"/>
  <c r="X97" i="20" s="1"/>
  <c r="X13" i="19"/>
  <c r="X19" i="20" s="1"/>
  <c r="X166" i="19"/>
  <c r="X172" i="20" s="1"/>
  <c r="X50" i="19"/>
  <c r="X56" i="20" s="1"/>
  <c r="X192" i="19"/>
  <c r="X198" i="20" s="1"/>
  <c r="X181" i="19"/>
  <c r="X187" i="20" s="1"/>
  <c r="X33" i="19"/>
  <c r="X39" i="20" s="1"/>
  <c r="X219" i="19"/>
  <c r="X225" i="20" s="1"/>
  <c r="X131" i="19"/>
  <c r="X137" i="20" s="1"/>
  <c r="X67" i="19"/>
  <c r="X73" i="20" s="1"/>
  <c r="X3" i="19"/>
  <c r="X9" i="20" s="1"/>
  <c r="X132" i="19"/>
  <c r="X138" i="20" s="1"/>
  <c r="X44" i="19"/>
  <c r="X50" i="20" s="1"/>
  <c r="X117" i="19"/>
  <c r="X123" i="20" s="1"/>
  <c r="X53" i="19"/>
  <c r="X59" i="20" s="1"/>
  <c r="X234" i="19"/>
  <c r="X240" i="20" s="1"/>
  <c r="X58" i="19"/>
  <c r="X64" i="20" s="1"/>
  <c r="X164" i="19"/>
  <c r="X170" i="20" s="1"/>
  <c r="X246" i="19"/>
  <c r="X252" i="20" s="1"/>
  <c r="X118" i="19"/>
  <c r="X124" i="20" s="1"/>
  <c r="X247" i="19"/>
  <c r="X253" i="20" s="1"/>
  <c r="X183" i="19"/>
  <c r="X189" i="20" s="1"/>
  <c r="X119" i="19"/>
  <c r="X125" i="20" s="1"/>
  <c r="X55" i="19"/>
  <c r="X61" i="20" s="1"/>
  <c r="X202" i="19"/>
  <c r="X208" i="20" s="1"/>
  <c r="X227" i="19"/>
  <c r="X233" i="20" s="1"/>
  <c r="X245" i="19"/>
  <c r="X251" i="20" s="1"/>
  <c r="X222" i="19"/>
  <c r="X228" i="20" s="1"/>
  <c r="X78" i="19"/>
  <c r="X84" i="20" s="1"/>
  <c r="X232" i="19"/>
  <c r="X238" i="20" s="1"/>
  <c r="X168" i="19"/>
  <c r="X174" i="20" s="1"/>
  <c r="X104" i="19"/>
  <c r="X110" i="20" s="1"/>
  <c r="X40" i="19"/>
  <c r="X46" i="20" s="1"/>
  <c r="X154" i="19"/>
  <c r="X160" i="20" s="1"/>
  <c r="X212" i="19"/>
  <c r="X218" i="20" s="1"/>
  <c r="X54" i="19"/>
  <c r="X60" i="20" s="1"/>
  <c r="X201" i="19"/>
  <c r="X207" i="20" s="1"/>
  <c r="X137" i="19"/>
  <c r="X143" i="20" s="1"/>
  <c r="X73" i="19"/>
  <c r="X79" i="20" s="1"/>
  <c r="X69" i="19"/>
  <c r="X75" i="20" s="1"/>
  <c r="X226" i="19"/>
  <c r="X232" i="20" s="1"/>
  <c r="X155" i="19"/>
  <c r="X161" i="20" s="1"/>
  <c r="X77" i="19"/>
  <c r="X83" i="20" s="1"/>
  <c r="X165" i="19"/>
  <c r="X171" i="20" s="1"/>
  <c r="X143" i="19"/>
  <c r="X149" i="20" s="1"/>
  <c r="X126" i="19"/>
  <c r="X132" i="20" s="1"/>
  <c r="X128" i="19"/>
  <c r="X134" i="20" s="1"/>
  <c r="X97" i="19"/>
  <c r="X103" i="20" s="1"/>
  <c r="X251" i="19"/>
  <c r="X257" i="20" s="1"/>
  <c r="X139" i="19"/>
  <c r="X145" i="20" s="1"/>
  <c r="X75" i="19"/>
  <c r="X81" i="20" s="1"/>
  <c r="X11" i="19"/>
  <c r="X17" i="20" s="1"/>
  <c r="X140" i="19"/>
  <c r="X146" i="20" s="1"/>
  <c r="X52" i="19"/>
  <c r="X58" i="20" s="1"/>
  <c r="X125" i="19"/>
  <c r="X131" i="20" s="1"/>
  <c r="X61" i="19"/>
  <c r="X67" i="20" s="1"/>
  <c r="X258" i="19"/>
  <c r="X264" i="20" s="1"/>
  <c r="X82" i="19"/>
  <c r="X88" i="20" s="1"/>
  <c r="X188" i="19"/>
  <c r="X194" i="20" s="1"/>
  <c r="X262" i="19"/>
  <c r="X268" i="20" s="1"/>
  <c r="X134" i="19"/>
  <c r="X140" i="20" s="1"/>
  <c r="X255" i="19"/>
  <c r="X261" i="20" s="1"/>
  <c r="X191" i="19"/>
  <c r="X197" i="20" s="1"/>
  <c r="X127" i="19"/>
  <c r="X133" i="20" s="1"/>
  <c r="X63" i="19"/>
  <c r="X69" i="20" s="1"/>
  <c r="X242" i="19"/>
  <c r="X248" i="20" s="1"/>
  <c r="X259" i="19"/>
  <c r="X265" i="20" s="1"/>
  <c r="X261" i="19"/>
  <c r="X267" i="20" s="1"/>
  <c r="X238" i="19"/>
  <c r="X244" i="20" s="1"/>
  <c r="X94" i="19"/>
  <c r="X100" i="20" s="1"/>
  <c r="X240" i="19"/>
  <c r="X246" i="20" s="1"/>
  <c r="X176" i="19"/>
  <c r="X182" i="20" s="1"/>
  <c r="X112" i="19"/>
  <c r="X118" i="20" s="1"/>
  <c r="X48" i="19"/>
  <c r="X54" i="20" s="1"/>
  <c r="X186" i="19"/>
  <c r="X192" i="20" s="1"/>
  <c r="X236" i="19"/>
  <c r="X242" i="20" s="1"/>
  <c r="X206" i="19"/>
  <c r="X212" i="20" s="1"/>
  <c r="X209" i="19"/>
  <c r="X215" i="20" s="1"/>
  <c r="X145" i="19"/>
  <c r="X151" i="20" s="1"/>
  <c r="X81" i="19"/>
  <c r="X87" i="20" s="1"/>
  <c r="X17" i="19"/>
  <c r="X23" i="20" s="1"/>
  <c r="X34" i="19"/>
  <c r="X40" i="20" s="1"/>
  <c r="X19" i="19"/>
  <c r="X25" i="20" s="1"/>
  <c r="X60" i="19"/>
  <c r="X66" i="20" s="1"/>
  <c r="X133" i="19"/>
  <c r="X139" i="20" s="1"/>
  <c r="X5" i="19"/>
  <c r="X11" i="20" s="1"/>
  <c r="X228" i="19"/>
  <c r="X234" i="20" s="1"/>
  <c r="X157" i="19"/>
  <c r="X163" i="20" s="1"/>
  <c r="X150" i="19"/>
  <c r="X156" i="20" s="1"/>
  <c r="X6" i="19"/>
  <c r="X12" i="20" s="1"/>
  <c r="X199" i="19"/>
  <c r="X205" i="20" s="1"/>
  <c r="X135" i="19"/>
  <c r="X141" i="20" s="1"/>
  <c r="X71" i="19"/>
  <c r="X77" i="20" s="1"/>
  <c r="X18" i="19"/>
  <c r="X24" i="20" s="1"/>
  <c r="X92" i="19"/>
  <c r="X98" i="20" s="1"/>
  <c r="X254" i="19"/>
  <c r="X260" i="20" s="1"/>
  <c r="X184" i="19"/>
  <c r="X190" i="20" s="1"/>
  <c r="X179" i="19"/>
  <c r="X185" i="20" s="1"/>
  <c r="X217" i="19"/>
  <c r="X223" i="20" s="1"/>
  <c r="X89" i="19"/>
  <c r="X95" i="20" s="1"/>
  <c r="X27" i="19"/>
  <c r="X33" i="20" s="1"/>
  <c r="X122" i="19"/>
  <c r="X128" i="20" s="1"/>
  <c r="X30" i="19"/>
  <c r="X36" i="20" s="1"/>
  <c r="X79" i="19"/>
  <c r="X85" i="20" s="1"/>
  <c r="X256" i="19"/>
  <c r="X262" i="20" s="1"/>
  <c r="X243" i="19"/>
  <c r="X249" i="20" s="1"/>
  <c r="U9" i="19"/>
  <c r="G15" i="20" s="1"/>
  <c r="U138" i="19"/>
  <c r="G144" i="20" s="1"/>
  <c r="U243" i="19"/>
  <c r="U179"/>
  <c r="G185" i="20" s="1"/>
  <c r="U115" i="19"/>
  <c r="G121" i="20" s="1"/>
  <c r="U51" i="19"/>
  <c r="G57" i="20" s="1"/>
  <c r="U252" i="19"/>
  <c r="U188"/>
  <c r="G194" i="20" s="1"/>
  <c r="U124" i="19"/>
  <c r="G130" i="20" s="1"/>
  <c r="U60" i="19"/>
  <c r="G66" i="20" s="1"/>
  <c r="U258" i="19"/>
  <c r="U130"/>
  <c r="G136" i="20" s="1"/>
  <c r="U10" i="19"/>
  <c r="G16" i="20" s="1"/>
  <c r="U197" i="19"/>
  <c r="G203" i="20" s="1"/>
  <c r="U133" i="19"/>
  <c r="G139" i="20" s="1"/>
  <c r="U69" i="19"/>
  <c r="G75" i="20" s="1"/>
  <c r="U5" i="19"/>
  <c r="G11" i="20" s="1"/>
  <c r="U198" i="19"/>
  <c r="G204" i="20" s="1"/>
  <c r="U134" i="19"/>
  <c r="G140" i="20" s="1"/>
  <c r="U70" i="19"/>
  <c r="G76" i="20" s="1"/>
  <c r="U6" i="19"/>
  <c r="G12" i="20" s="1"/>
  <c r="U199" i="19"/>
  <c r="G205" i="20" s="1"/>
  <c r="U135" i="19"/>
  <c r="G141" i="20" s="1"/>
  <c r="U71" i="19"/>
  <c r="G77" i="20" s="1"/>
  <c r="U7" i="19"/>
  <c r="G13" i="20" s="1"/>
  <c r="U200" i="19"/>
  <c r="G206" i="20" s="1"/>
  <c r="U136" i="19"/>
  <c r="G142" i="20" s="1"/>
  <c r="U72" i="19"/>
  <c r="G78" i="20" s="1"/>
  <c r="U8" i="19"/>
  <c r="G14" i="20" s="1"/>
  <c r="U201" i="19"/>
  <c r="G207" i="20" s="1"/>
  <c r="U137" i="19"/>
  <c r="G143" i="20" s="1"/>
  <c r="U73" i="19"/>
  <c r="G79" i="20" s="1"/>
  <c r="U181" i="19"/>
  <c r="G187" i="20" s="1"/>
  <c r="U55" i="19"/>
  <c r="G61" i="20" s="1"/>
  <c r="U57" i="19"/>
  <c r="G63" i="20" s="1"/>
  <c r="U43" i="19"/>
  <c r="G49" i="20" s="1"/>
  <c r="U254" i="19"/>
  <c r="U192"/>
  <c r="G198" i="20" s="1"/>
  <c r="U154" i="19"/>
  <c r="G160" i="20" s="1"/>
  <c r="U251" i="19"/>
  <c r="U187"/>
  <c r="G193" i="20" s="1"/>
  <c r="U123" i="19"/>
  <c r="G129" i="20" s="1"/>
  <c r="U59" i="19"/>
  <c r="G65" i="20" s="1"/>
  <c r="U114" i="19"/>
  <c r="G120" i="20" s="1"/>
  <c r="U196" i="19"/>
  <c r="G202" i="20" s="1"/>
  <c r="U132" i="19"/>
  <c r="G138" i="20" s="1"/>
  <c r="U68" i="19"/>
  <c r="G74" i="20" s="1"/>
  <c r="U4" i="19"/>
  <c r="G10" i="20" s="1"/>
  <c r="U146" i="19"/>
  <c r="G152" i="20" s="1"/>
  <c r="U26" i="19"/>
  <c r="G32" i="20" s="1"/>
  <c r="U205" i="19"/>
  <c r="G211" i="20" s="1"/>
  <c r="U141" i="19"/>
  <c r="G147" i="20" s="1"/>
  <c r="U77" i="19"/>
  <c r="G83" i="20" s="1"/>
  <c r="U13" i="19"/>
  <c r="G19" i="20" s="1"/>
  <c r="U206" i="19"/>
  <c r="G212" i="20" s="1"/>
  <c r="U142" i="19"/>
  <c r="G148" i="20" s="1"/>
  <c r="U78" i="19"/>
  <c r="G84" i="20" s="1"/>
  <c r="U14" i="19"/>
  <c r="G20" i="20" s="1"/>
  <c r="U207" i="19"/>
  <c r="G213" i="20" s="1"/>
  <c r="U143" i="19"/>
  <c r="G149" i="20" s="1"/>
  <c r="U79" i="19"/>
  <c r="G85" i="20" s="1"/>
  <c r="U15" i="19"/>
  <c r="G21" i="20" s="1"/>
  <c r="U208" i="19"/>
  <c r="G214" i="20" s="1"/>
  <c r="U144" i="19"/>
  <c r="G150" i="20" s="1"/>
  <c r="U80" i="19"/>
  <c r="G86" i="20" s="1"/>
  <c r="U16" i="19"/>
  <c r="G22" i="20" s="1"/>
  <c r="U209" i="19"/>
  <c r="G215" i="20" s="1"/>
  <c r="U145" i="19"/>
  <c r="G151" i="20" s="1"/>
  <c r="U81" i="19"/>
  <c r="G87" i="20" s="1"/>
  <c r="U17" i="19"/>
  <c r="G23" i="20" s="1"/>
  <c r="U245" i="19"/>
  <c r="U56"/>
  <c r="G62" i="20" s="1"/>
  <c r="U107" i="19"/>
  <c r="G113" i="20" s="1"/>
  <c r="U253" i="19"/>
  <c r="U255"/>
  <c r="U257"/>
  <c r="U170"/>
  <c r="G176" i="20" s="1"/>
  <c r="U18" i="19"/>
  <c r="G24" i="20" s="1"/>
  <c r="U195" i="19"/>
  <c r="G201" i="20" s="1"/>
  <c r="U131" i="19"/>
  <c r="G137" i="20" s="1"/>
  <c r="U67" i="19"/>
  <c r="G73" i="20" s="1"/>
  <c r="U3" i="19"/>
  <c r="G9" i="20" s="1"/>
  <c r="U204" i="19"/>
  <c r="G210" i="20" s="1"/>
  <c r="U140" i="19"/>
  <c r="G146" i="20" s="1"/>
  <c r="U76" i="19"/>
  <c r="G82" i="20" s="1"/>
  <c r="U12" i="19"/>
  <c r="G18" i="20" s="1"/>
  <c r="U162" i="19"/>
  <c r="G168" i="20" s="1"/>
  <c r="U34" i="19"/>
  <c r="G40" i="20" s="1"/>
  <c r="U213" i="19"/>
  <c r="G219" i="20" s="1"/>
  <c r="U149" i="19"/>
  <c r="G155" i="20" s="1"/>
  <c r="U85" i="19"/>
  <c r="G91" i="20" s="1"/>
  <c r="U21" i="19"/>
  <c r="G27" i="20" s="1"/>
  <c r="U214" i="19"/>
  <c r="G220" i="20" s="1"/>
  <c r="U150" i="19"/>
  <c r="G156" i="20" s="1"/>
  <c r="U86" i="19"/>
  <c r="G92" i="20" s="1"/>
  <c r="U22" i="19"/>
  <c r="G28" i="20" s="1"/>
  <c r="U215" i="19"/>
  <c r="G221" i="20" s="1"/>
  <c r="U151" i="19"/>
  <c r="G157" i="20" s="1"/>
  <c r="U87" i="19"/>
  <c r="G93" i="20" s="1"/>
  <c r="U23" i="19"/>
  <c r="G29" i="20" s="1"/>
  <c r="U216" i="19"/>
  <c r="G222" i="20" s="1"/>
  <c r="U152" i="19"/>
  <c r="G158" i="20" s="1"/>
  <c r="U88" i="19"/>
  <c r="G94" i="20" s="1"/>
  <c r="U24" i="19"/>
  <c r="G30" i="20" s="1"/>
  <c r="U217" i="19"/>
  <c r="G223" i="20" s="1"/>
  <c r="U153" i="19"/>
  <c r="G159" i="20" s="1"/>
  <c r="U89" i="19"/>
  <c r="G95" i="20" s="1"/>
  <c r="U25" i="19"/>
  <c r="G31" i="20" s="1"/>
  <c r="U226" i="19"/>
  <c r="U120"/>
  <c r="G126" i="20" s="1"/>
  <c r="U235" i="19"/>
  <c r="U190"/>
  <c r="G196" i="20" s="1"/>
  <c r="U193" i="19"/>
  <c r="G199" i="20" s="1"/>
  <c r="U186" i="19"/>
  <c r="G192" i="20" s="1"/>
  <c r="U42" i="19"/>
  <c r="G48" i="20" s="1"/>
  <c r="U203" i="19"/>
  <c r="G209" i="20" s="1"/>
  <c r="U139" i="19"/>
  <c r="G145" i="20" s="1"/>
  <c r="U75" i="19"/>
  <c r="G81" i="20" s="1"/>
  <c r="U11" i="19"/>
  <c r="G17" i="20" s="1"/>
  <c r="U212" i="19"/>
  <c r="G218" i="20" s="1"/>
  <c r="U148" i="19"/>
  <c r="G154" i="20" s="1"/>
  <c r="U84" i="19"/>
  <c r="G90" i="20" s="1"/>
  <c r="U20" i="19"/>
  <c r="G26" i="20" s="1"/>
  <c r="U178" i="19"/>
  <c r="G184" i="20" s="1"/>
  <c r="U50" i="19"/>
  <c r="G56" i="20" s="1"/>
  <c r="U221" i="19"/>
  <c r="U157"/>
  <c r="G163" i="20" s="1"/>
  <c r="U93" i="19"/>
  <c r="G99" i="20" s="1"/>
  <c r="U29" i="19"/>
  <c r="G35" i="20" s="1"/>
  <c r="U222" i="19"/>
  <c r="U158"/>
  <c r="G164" i="20" s="1"/>
  <c r="U94" i="19"/>
  <c r="G100" i="20" s="1"/>
  <c r="U30" i="19"/>
  <c r="G36" i="20" s="1"/>
  <c r="U223" i="19"/>
  <c r="U159"/>
  <c r="G165" i="20" s="1"/>
  <c r="U95" i="19"/>
  <c r="G101" i="20" s="1"/>
  <c r="U31" i="19"/>
  <c r="G37" i="20" s="1"/>
  <c r="U224" i="19"/>
  <c r="U160"/>
  <c r="G166" i="20" s="1"/>
  <c r="U96" i="19"/>
  <c r="G102" i="20" s="1"/>
  <c r="U32" i="19"/>
  <c r="G38" i="20" s="1"/>
  <c r="U225" i="19"/>
  <c r="U161"/>
  <c r="G167" i="20" s="1"/>
  <c r="U97" i="19"/>
  <c r="G103" i="20" s="1"/>
  <c r="U33" i="19"/>
  <c r="G39" i="20" s="1"/>
  <c r="U44" i="19"/>
  <c r="G50" i="20" s="1"/>
  <c r="U184" i="19"/>
  <c r="G190" i="20" s="1"/>
  <c r="U171" i="19"/>
  <c r="G177" i="20" s="1"/>
  <c r="U125" i="19"/>
  <c r="G131" i="20" s="1"/>
  <c r="U63" i="19"/>
  <c r="G69" i="20" s="1"/>
  <c r="U202" i="19"/>
  <c r="G208" i="20" s="1"/>
  <c r="U58" i="19"/>
  <c r="G64" i="20" s="1"/>
  <c r="U211" i="19"/>
  <c r="G217" i="20" s="1"/>
  <c r="U147" i="19"/>
  <c r="G153" i="20" s="1"/>
  <c r="U83" i="19"/>
  <c r="G89" i="20" s="1"/>
  <c r="U19" i="19"/>
  <c r="G25" i="20" s="1"/>
  <c r="U220" i="19"/>
  <c r="U156"/>
  <c r="G162" i="20" s="1"/>
  <c r="U92" i="19"/>
  <c r="G98" i="20" s="1"/>
  <c r="U28" i="19"/>
  <c r="G34" i="20" s="1"/>
  <c r="U194" i="19"/>
  <c r="G200" i="20" s="1"/>
  <c r="U66" i="19"/>
  <c r="G72" i="20" s="1"/>
  <c r="U229" i="19"/>
  <c r="U165"/>
  <c r="G171" i="20" s="1"/>
  <c r="U101" i="19"/>
  <c r="G107" i="20" s="1"/>
  <c r="U37" i="19"/>
  <c r="G43" i="20" s="1"/>
  <c r="U230" i="19"/>
  <c r="U166"/>
  <c r="G172" i="20" s="1"/>
  <c r="U102" i="19"/>
  <c r="G108" i="20" s="1"/>
  <c r="U38" i="19"/>
  <c r="G44" i="20" s="1"/>
  <c r="U231" i="19"/>
  <c r="U167"/>
  <c r="G173" i="20" s="1"/>
  <c r="U103" i="19"/>
  <c r="G109" i="20" s="1"/>
  <c r="U39" i="19"/>
  <c r="G45" i="20" s="1"/>
  <c r="U232" i="19"/>
  <c r="U168"/>
  <c r="G174" i="20" s="1"/>
  <c r="U104" i="19"/>
  <c r="G110" i="20" s="1"/>
  <c r="U40" i="19"/>
  <c r="G46" i="20" s="1"/>
  <c r="U233" i="19"/>
  <c r="U169"/>
  <c r="G175" i="20" s="1"/>
  <c r="U105" i="19"/>
  <c r="G111" i="20" s="1"/>
  <c r="U41" i="19"/>
  <c r="G47" i="20" s="1"/>
  <c r="U236" i="19"/>
  <c r="U182"/>
  <c r="G188" i="20" s="1"/>
  <c r="U119" i="19"/>
  <c r="G125" i="20" s="1"/>
  <c r="U249" i="19"/>
  <c r="U121"/>
  <c r="G127" i="20" s="1"/>
  <c r="U122" i="19"/>
  <c r="G128" i="20" s="1"/>
  <c r="U180" i="19"/>
  <c r="G186" i="20" s="1"/>
  <c r="U242" i="19"/>
  <c r="U61"/>
  <c r="G67" i="20" s="1"/>
  <c r="U62" i="19"/>
  <c r="G68" i="20" s="1"/>
  <c r="U127" i="19"/>
  <c r="G133" i="20" s="1"/>
  <c r="U128" i="19"/>
  <c r="G134" i="20" s="1"/>
  <c r="U129" i="19"/>
  <c r="G135" i="20" s="1"/>
  <c r="U218" i="19"/>
  <c r="G224" i="20" s="1"/>
  <c r="U74" i="19"/>
  <c r="G80" i="20" s="1"/>
  <c r="U219" i="19"/>
  <c r="G225" i="20" s="1"/>
  <c r="U155" i="19"/>
  <c r="G161" i="20" s="1"/>
  <c r="U91" i="19"/>
  <c r="G97" i="20" s="1"/>
  <c r="U27" i="19"/>
  <c r="G33" i="20" s="1"/>
  <c r="U228" i="19"/>
  <c r="U164"/>
  <c r="G170" i="20" s="1"/>
  <c r="U100" i="19"/>
  <c r="G106" i="20" s="1"/>
  <c r="U36" i="19"/>
  <c r="G42" i="20" s="1"/>
  <c r="U210" i="19"/>
  <c r="G216" i="20" s="1"/>
  <c r="U82" i="19"/>
  <c r="G88" i="20" s="1"/>
  <c r="U237" i="19"/>
  <c r="U173"/>
  <c r="G179" i="20" s="1"/>
  <c r="U109" i="19"/>
  <c r="G115" i="20" s="1"/>
  <c r="U45" i="19"/>
  <c r="G51" i="20" s="1"/>
  <c r="U238" i="19"/>
  <c r="U174"/>
  <c r="G180" i="20" s="1"/>
  <c r="U110" i="19"/>
  <c r="G116" i="20" s="1"/>
  <c r="U46" i="19"/>
  <c r="G52" i="20" s="1"/>
  <c r="U239" i="19"/>
  <c r="U175"/>
  <c r="G181" i="20" s="1"/>
  <c r="U111" i="19"/>
  <c r="G117" i="20" s="1"/>
  <c r="U47" i="19"/>
  <c r="G53" i="20" s="1"/>
  <c r="U240" i="19"/>
  <c r="U176"/>
  <c r="G182" i="20" s="1"/>
  <c r="U112" i="19"/>
  <c r="G118" i="20" s="1"/>
  <c r="U48" i="19"/>
  <c r="G54" i="20" s="1"/>
  <c r="U241" i="19"/>
  <c r="U177"/>
  <c r="G183" i="20" s="1"/>
  <c r="U113" i="19"/>
  <c r="G119" i="20" s="1"/>
  <c r="U49" i="19"/>
  <c r="G55" i="20" s="1"/>
  <c r="U234" i="19"/>
  <c r="U98"/>
  <c r="G104" i="20" s="1"/>
  <c r="U227" i="19"/>
  <c r="U163"/>
  <c r="G169" i="20" s="1"/>
  <c r="U99" i="19"/>
  <c r="G105" i="20" s="1"/>
  <c r="U35" i="19"/>
  <c r="G41" i="20" s="1"/>
  <c r="U172" i="19"/>
  <c r="G178" i="20" s="1"/>
  <c r="U108" i="19"/>
  <c r="G114" i="20" s="1"/>
  <c r="U90" i="19"/>
  <c r="G96" i="20" s="1"/>
  <c r="U117" i="19"/>
  <c r="G123" i="20" s="1"/>
  <c r="U53" i="19"/>
  <c r="G59" i="20" s="1"/>
  <c r="U246" i="19"/>
  <c r="U118"/>
  <c r="G124" i="20" s="1"/>
  <c r="U54" i="19"/>
  <c r="G60" i="20" s="1"/>
  <c r="U247" i="19"/>
  <c r="U183"/>
  <c r="G189" i="20" s="1"/>
  <c r="U248" i="19"/>
  <c r="U185"/>
  <c r="G191" i="20" s="1"/>
  <c r="U250" i="19"/>
  <c r="U244"/>
  <c r="U116"/>
  <c r="G122" i="20" s="1"/>
  <c r="U52" i="19"/>
  <c r="G58" i="20" s="1"/>
  <c r="U106" i="19"/>
  <c r="G112" i="20" s="1"/>
  <c r="U189" i="19"/>
  <c r="G195" i="20" s="1"/>
  <c r="U126" i="19"/>
  <c r="G132" i="20" s="1"/>
  <c r="U191" i="19"/>
  <c r="G197" i="20" s="1"/>
  <c r="U256" i="19"/>
  <c r="U64"/>
  <c r="G70" i="20" s="1"/>
  <c r="U65" i="19"/>
  <c r="G71" i="20" s="1"/>
  <c r="J17"/>
  <c r="F82"/>
  <c r="V157" i="19"/>
  <c r="I163" i="20" s="1"/>
  <c r="V224" i="19"/>
  <c r="I230" i="20" s="1"/>
  <c r="V220" i="19"/>
  <c r="I226" i="20" s="1"/>
  <c r="V76" i="19"/>
  <c r="I82" i="20" s="1"/>
  <c r="V110" i="19"/>
  <c r="I116" i="20" s="1"/>
  <c r="V237" i="19"/>
  <c r="I243" i="20" s="1"/>
  <c r="V124" i="19"/>
  <c r="I130" i="20" s="1"/>
  <c r="V12" i="19"/>
  <c r="I18" i="20" s="1"/>
  <c r="V221" i="19"/>
  <c r="I227" i="20" s="1"/>
  <c r="V160" i="19"/>
  <c r="I166" i="20" s="1"/>
  <c r="V11" i="19"/>
  <c r="I17" i="20" s="1"/>
  <c r="V236" i="19"/>
  <c r="I242" i="20" s="1"/>
  <c r="V146" i="19"/>
  <c r="I152" i="20" s="1"/>
  <c r="V67" i="19"/>
  <c r="I73" i="20" s="1"/>
  <c r="V178" i="19"/>
  <c r="I184" i="20" s="1"/>
  <c r="V8" i="19"/>
  <c r="I14" i="20" s="1"/>
  <c r="V77" i="19"/>
  <c r="I83" i="20" s="1"/>
  <c r="V175" i="19"/>
  <c r="I181" i="20" s="1"/>
  <c r="V23" i="19"/>
  <c r="I29" i="20" s="1"/>
  <c r="V151" i="19"/>
  <c r="I157" i="20" s="1"/>
  <c r="V99" i="19"/>
  <c r="I105" i="20" s="1"/>
  <c r="V229" i="19"/>
  <c r="I235" i="20" s="1"/>
  <c r="V233" i="19"/>
  <c r="I239" i="20" s="1"/>
  <c r="V81" i="19"/>
  <c r="I87" i="20" s="1"/>
  <c r="V56" i="19"/>
  <c r="I62" i="20" s="1"/>
  <c r="V240" i="19"/>
  <c r="I246" i="20" s="1"/>
  <c r="V158" i="19"/>
  <c r="I164" i="20" s="1"/>
  <c r="V88" i="19"/>
  <c r="I94" i="20" s="1"/>
  <c r="V61" i="19"/>
  <c r="I67" i="20" s="1"/>
  <c r="V168" i="19"/>
  <c r="I174" i="20" s="1"/>
  <c r="V244" i="19"/>
  <c r="I250" i="20" s="1"/>
  <c r="V37" i="19"/>
  <c r="I43" i="20" s="1"/>
  <c r="V162" i="19"/>
  <c r="I168" i="20" s="1"/>
  <c r="V72" i="19"/>
  <c r="I78" i="20" s="1"/>
  <c r="V204" i="19"/>
  <c r="I210" i="20" s="1"/>
  <c r="V210" i="19"/>
  <c r="I216" i="20" s="1"/>
  <c r="V230" i="19"/>
  <c r="I236" i="20" s="1"/>
  <c r="V43" i="19"/>
  <c r="I49" i="20" s="1"/>
  <c r="V177" i="19"/>
  <c r="I183" i="20" s="1"/>
  <c r="V105" i="19"/>
  <c r="I111" i="20" s="1"/>
  <c r="V34" i="19"/>
  <c r="I40" i="20" s="1"/>
  <c r="V121" i="19"/>
  <c r="I127" i="20" s="1"/>
  <c r="V153" i="19"/>
  <c r="I159" i="20" s="1"/>
  <c r="V214" i="19"/>
  <c r="I220" i="20" s="1"/>
  <c r="V184" i="19"/>
  <c r="I190" i="20" s="1"/>
  <c r="V135" i="19"/>
  <c r="I141" i="20" s="1"/>
  <c r="V193" i="19"/>
  <c r="I199" i="20" s="1"/>
  <c r="V24" i="19"/>
  <c r="I30" i="20" s="1"/>
  <c r="V247" i="19"/>
  <c r="I253" i="20" s="1"/>
  <c r="V238" i="19"/>
  <c r="I244" i="20" s="1"/>
  <c r="V202" i="19"/>
  <c r="I208" i="20" s="1"/>
  <c r="V74" i="19"/>
  <c r="I80" i="20" s="1"/>
  <c r="V64" i="19"/>
  <c r="I70" i="20" s="1"/>
  <c r="V203" i="19"/>
  <c r="I209" i="20" s="1"/>
  <c r="V187" i="19"/>
  <c r="I193" i="20" s="1"/>
  <c r="V216" i="19"/>
  <c r="I222" i="20" s="1"/>
  <c r="V36" i="19"/>
  <c r="I42" i="20" s="1"/>
  <c r="V50" i="19"/>
  <c r="I56" i="20" s="1"/>
  <c r="V253" i="19"/>
  <c r="I259" i="20" s="1"/>
  <c r="V84" i="19"/>
  <c r="I90" i="20" s="1"/>
  <c r="V18" i="19"/>
  <c r="I24" i="20" s="1"/>
  <c r="V26" i="19"/>
  <c r="I32" i="20" s="1"/>
  <c r="V213" i="19"/>
  <c r="I219" i="20" s="1"/>
  <c r="V196" i="19"/>
  <c r="I202" i="20" s="1"/>
  <c r="V205" i="19"/>
  <c r="I211" i="20" s="1"/>
  <c r="V70" i="19"/>
  <c r="I76" i="20" s="1"/>
  <c r="V86" i="19"/>
  <c r="I92" i="20" s="1"/>
  <c r="V59" i="19"/>
  <c r="I65" i="20" s="1"/>
  <c r="V245" i="19"/>
  <c r="I251" i="20" s="1"/>
  <c r="V29" i="19"/>
  <c r="I35" i="20" s="1"/>
  <c r="V166" i="19"/>
  <c r="I172" i="20" s="1"/>
  <c r="V239" i="19"/>
  <c r="I245" i="20" s="1"/>
  <c r="V126" i="19"/>
  <c r="I132" i="20" s="1"/>
  <c r="V147" i="19"/>
  <c r="I153" i="20" s="1"/>
  <c r="V14" i="19"/>
  <c r="I20" i="20" s="1"/>
  <c r="V254" i="19"/>
  <c r="I260" i="20" s="1"/>
  <c r="V248" i="19"/>
  <c r="I254" i="20" s="1"/>
  <c r="V140" i="19"/>
  <c r="I146" i="20" s="1"/>
  <c r="V170" i="19"/>
  <c r="I176" i="20" s="1"/>
  <c r="V125" i="19"/>
  <c r="I131" i="20" s="1"/>
  <c r="V136" i="19"/>
  <c r="I142" i="20" s="1"/>
  <c r="V234" i="19"/>
  <c r="I240" i="20" s="1"/>
  <c r="V89" i="19"/>
  <c r="I95" i="20" s="1"/>
  <c r="V198" i="19"/>
  <c r="I204" i="20" s="1"/>
  <c r="V217" i="19"/>
  <c r="I223" i="20" s="1"/>
  <c r="V22" i="19"/>
  <c r="I28" i="20" s="1"/>
  <c r="V189" i="19"/>
  <c r="I195" i="20" s="1"/>
  <c r="V218" i="19"/>
  <c r="I224" i="20" s="1"/>
  <c r="V122" i="19"/>
  <c r="I128" i="20" s="1"/>
  <c r="V68" i="19"/>
  <c r="I74" i="20" s="1"/>
  <c r="V87" i="19"/>
  <c r="I93" i="20" s="1"/>
  <c r="V172" i="19"/>
  <c r="I178" i="20" s="1"/>
  <c r="V21" i="19"/>
  <c r="I27" i="20" s="1"/>
  <c r="V138" i="19"/>
  <c r="I144" i="20" s="1"/>
  <c r="V207" i="19"/>
  <c r="I213" i="20" s="1"/>
  <c r="V15" i="19"/>
  <c r="I21" i="20" s="1"/>
  <c r="V17" i="19"/>
  <c r="I23" i="20" s="1"/>
  <c r="V55" i="19"/>
  <c r="I61" i="20" s="1"/>
  <c r="V75" i="19"/>
  <c r="I81" i="20" s="1"/>
  <c r="V197" i="19"/>
  <c r="I203" i="20" s="1"/>
  <c r="V174" i="19"/>
  <c r="I180" i="20" s="1"/>
  <c r="V92" i="19"/>
  <c r="I98" i="20" s="1"/>
  <c r="V227" i="19"/>
  <c r="I233" i="20" s="1"/>
  <c r="V252" i="19"/>
  <c r="I258" i="20" s="1"/>
  <c r="V19" i="19"/>
  <c r="I25" i="20" s="1"/>
  <c r="V104" i="19"/>
  <c r="I110" i="20" s="1"/>
  <c r="V117" i="19"/>
  <c r="I123" i="20" s="1"/>
  <c r="V35" i="19"/>
  <c r="I41" i="20" s="1"/>
  <c r="V211" i="19"/>
  <c r="I217" i="20" s="1"/>
  <c r="V134" i="19"/>
  <c r="I140" i="20" s="1"/>
  <c r="V73" i="19"/>
  <c r="I79" i="20" s="1"/>
  <c r="V66" i="19"/>
  <c r="I72" i="20" s="1"/>
  <c r="V228" i="19"/>
  <c r="I234" i="20" s="1"/>
  <c r="V90" i="19"/>
  <c r="I96" i="20" s="1"/>
  <c r="V131" i="19"/>
  <c r="I137" i="20" s="1"/>
  <c r="V106" i="19"/>
  <c r="I112" i="20" s="1"/>
  <c r="V192" i="19"/>
  <c r="I198" i="20" s="1"/>
  <c r="V200" i="19"/>
  <c r="I206" i="20" s="1"/>
  <c r="V112" i="19"/>
  <c r="I118" i="20" s="1"/>
  <c r="V208" i="19"/>
  <c r="I214" i="20" s="1"/>
  <c r="V78" i="19"/>
  <c r="I84" i="20" s="1"/>
  <c r="V32" i="19"/>
  <c r="I38" i="20" s="1"/>
  <c r="V28" i="19"/>
  <c r="I34" i="20" s="1"/>
  <c r="V185" i="19"/>
  <c r="I191" i="20" s="1"/>
  <c r="V85" i="19"/>
  <c r="I91" i="20" s="1"/>
  <c r="V51" i="19"/>
  <c r="I57" i="20" s="1"/>
  <c r="V33" i="19"/>
  <c r="I39" i="20" s="1"/>
  <c r="V58" i="19"/>
  <c r="I64" i="20" s="1"/>
  <c r="V46" i="19"/>
  <c r="I52" i="20" s="1"/>
  <c r="V25" i="19"/>
  <c r="I31" i="20" s="1"/>
  <c r="V223" i="19"/>
  <c r="I229" i="20" s="1"/>
  <c r="V161" i="19"/>
  <c r="I167" i="20" s="1"/>
  <c r="V45" i="19"/>
  <c r="I51" i="20" s="1"/>
  <c r="V27" i="19"/>
  <c r="I33" i="20" s="1"/>
  <c r="V258" i="19"/>
  <c r="I264" i="20" s="1"/>
  <c r="V65" i="19"/>
  <c r="I71" i="20" s="1"/>
  <c r="V30" i="19"/>
  <c r="I36" i="20" s="1"/>
  <c r="V183" i="19"/>
  <c r="I189" i="20" s="1"/>
  <c r="V96" i="19"/>
  <c r="I102" i="20" s="1"/>
  <c r="V167" i="19"/>
  <c r="I173" i="20" s="1"/>
  <c r="V257" i="19"/>
  <c r="I263" i="20" s="1"/>
  <c r="V222" i="19"/>
  <c r="I228" i="20" s="1"/>
  <c r="V111" i="19"/>
  <c r="I117" i="20" s="1"/>
  <c r="V137" i="19"/>
  <c r="I143" i="20" s="1"/>
  <c r="V53" i="19"/>
  <c r="I59" i="20" s="1"/>
  <c r="V250" i="19"/>
  <c r="I256" i="20" s="1"/>
  <c r="V143" i="19"/>
  <c r="I149" i="20" s="1"/>
  <c r="V107" i="19"/>
  <c r="I113" i="20" s="1"/>
  <c r="K114" s="1"/>
  <c r="V98" i="19"/>
  <c r="I104" i="20" s="1"/>
  <c r="V40" i="19"/>
  <c r="I46" i="20" s="1"/>
  <c r="V49" i="19"/>
  <c r="I55" i="20" s="1"/>
  <c r="V4" i="19"/>
  <c r="I10" i="20" s="1"/>
  <c r="V20" i="19"/>
  <c r="I26" i="20" s="1"/>
  <c r="V191" i="19"/>
  <c r="I197" i="20" s="1"/>
  <c r="V256" i="19"/>
  <c r="I262" i="20" s="1"/>
  <c r="V182" i="19"/>
  <c r="I188" i="20" s="1"/>
  <c r="V139" i="19"/>
  <c r="I145" i="20" s="1"/>
  <c r="V113" i="19"/>
  <c r="I119" i="20" s="1"/>
  <c r="V38" i="19"/>
  <c r="I44" i="20" s="1"/>
  <c r="V97" i="19"/>
  <c r="I103" i="20" s="1"/>
  <c r="V62" i="19"/>
  <c r="I68" i="20" s="1"/>
  <c r="V10" i="19"/>
  <c r="I16" i="20" s="1"/>
  <c r="V194" i="19"/>
  <c r="I200" i="20" s="1"/>
  <c r="V232" i="19"/>
  <c r="I238" i="20" s="1"/>
  <c r="V57" i="19"/>
  <c r="I63" i="20" s="1"/>
  <c r="V225" i="19"/>
  <c r="I231" i="20" s="1"/>
  <c r="V115" i="19"/>
  <c r="I121" i="20" s="1"/>
  <c r="V163" i="19"/>
  <c r="I169" i="20" s="1"/>
  <c r="V176" i="19"/>
  <c r="I182" i="20" s="1"/>
  <c r="V127" i="19"/>
  <c r="I133" i="20" s="1"/>
  <c r="V142" i="19"/>
  <c r="I148" i="20" s="1"/>
  <c r="V91" i="19"/>
  <c r="I97" i="20" s="1"/>
  <c r="V173" i="19"/>
  <c r="I179" i="20" s="1"/>
  <c r="V47" i="19"/>
  <c r="I53" i="20" s="1"/>
  <c r="V42" i="19"/>
  <c r="I48" i="20" s="1"/>
  <c r="V54" i="19"/>
  <c r="I60" i="20" s="1"/>
  <c r="V63" i="19"/>
  <c r="I69" i="20" s="1"/>
  <c r="V16" i="19"/>
  <c r="I22" i="20" s="1"/>
  <c r="V128" i="19"/>
  <c r="I134" i="20" s="1"/>
  <c r="V156" i="19"/>
  <c r="I162" i="20" s="1"/>
  <c r="V9" i="19"/>
  <c r="I15" i="20" s="1"/>
  <c r="V148" i="19"/>
  <c r="I154" i="20" s="1"/>
  <c r="V52" i="19"/>
  <c r="I58" i="20" s="1"/>
  <c r="V3" i="19"/>
  <c r="I9" i="20" s="1"/>
  <c r="V95" i="19"/>
  <c r="I101" i="20" s="1"/>
  <c r="V235" i="19"/>
  <c r="I241" i="20" s="1"/>
  <c r="V145" i="19"/>
  <c r="I151" i="20" s="1"/>
  <c r="V101" i="19"/>
  <c r="I107" i="20" s="1"/>
  <c r="V116" i="19"/>
  <c r="I122" i="20" s="1"/>
  <c r="V5" i="19"/>
  <c r="I11" i="20" s="1"/>
  <c r="V6" i="19"/>
  <c r="I12" i="20" s="1"/>
  <c r="V171" i="19"/>
  <c r="I177" i="20" s="1"/>
  <c r="V133" i="19"/>
  <c r="I139" i="20" s="1"/>
  <c r="V201" i="19"/>
  <c r="I207" i="20" s="1"/>
  <c r="V7" i="19"/>
  <c r="I13" i="20" s="1"/>
  <c r="V255" i="19"/>
  <c r="I261" i="20" s="1"/>
  <c r="V80" i="19"/>
  <c r="I86" i="20" s="1"/>
  <c r="V69" i="19"/>
  <c r="I75" i="20" s="1"/>
  <c r="V199" i="19"/>
  <c r="I205" i="20" s="1"/>
  <c r="V246" i="19"/>
  <c r="I252" i="20" s="1"/>
  <c r="V152" i="19"/>
  <c r="I158" i="20" s="1"/>
  <c r="V190" i="19"/>
  <c r="I196" i="20" s="1"/>
  <c r="V231" i="19"/>
  <c r="I237" i="20" s="1"/>
  <c r="V186" i="19"/>
  <c r="I192" i="20" s="1"/>
  <c r="V226" i="19"/>
  <c r="I232" i="20" s="1"/>
  <c r="V119" i="19"/>
  <c r="I125" i="20" s="1"/>
  <c r="V212" i="19"/>
  <c r="I218" i="20" s="1"/>
  <c r="V242" i="19"/>
  <c r="I248" i="20" s="1"/>
  <c r="V141" i="19"/>
  <c r="I147" i="20" s="1"/>
  <c r="V150" i="19"/>
  <c r="I156" i="20" s="1"/>
  <c r="V129" i="19"/>
  <c r="I135" i="20" s="1"/>
  <c r="V164" i="19"/>
  <c r="I170" i="20" s="1"/>
  <c r="V109" i="19"/>
  <c r="I115" i="20" s="1"/>
  <c r="V93" i="19"/>
  <c r="I99" i="20" s="1"/>
  <c r="V165" i="19"/>
  <c r="I171" i="20" s="1"/>
  <c r="V48" i="19"/>
  <c r="I54" i="20" s="1"/>
  <c r="V219" i="19"/>
  <c r="I225" i="20" s="1"/>
  <c r="V31" i="19"/>
  <c r="I37" i="20" s="1"/>
  <c r="V243" i="19"/>
  <c r="I249" i="20" s="1"/>
  <c r="V180" i="19"/>
  <c r="I186" i="20" s="1"/>
  <c r="V118" i="19"/>
  <c r="I124" i="20" s="1"/>
  <c r="V149" i="19"/>
  <c r="I155" i="20" s="1"/>
  <c r="V114" i="19"/>
  <c r="I120" i="20" s="1"/>
  <c r="V41" i="19"/>
  <c r="I47" i="20" s="1"/>
  <c r="V159" i="19"/>
  <c r="I165" i="20" s="1"/>
  <c r="V82" i="19"/>
  <c r="I88" i="20" s="1"/>
  <c r="V169" i="19"/>
  <c r="I175" i="20" s="1"/>
  <c r="V130" i="19"/>
  <c r="I136" i="20" s="1"/>
  <c r="V39" i="19"/>
  <c r="I45" i="20" s="1"/>
  <c r="V102" i="19"/>
  <c r="I108" i="20" s="1"/>
  <c r="V188" i="19"/>
  <c r="I194" i="20" s="1"/>
  <c r="V83" i="19"/>
  <c r="I89" i="20" s="1"/>
  <c r="V154" i="19"/>
  <c r="I160" i="20" s="1"/>
  <c r="V120" i="19"/>
  <c r="I126" i="20" s="1"/>
  <c r="V13" i="19"/>
  <c r="I19" i="20" s="1"/>
  <c r="V44" i="19"/>
  <c r="I50" i="20" s="1"/>
  <c r="V249" i="19"/>
  <c r="I255" i="20" s="1"/>
  <c r="V215" i="19"/>
  <c r="I221" i="20" s="1"/>
  <c r="V144" i="19"/>
  <c r="I150" i="20" s="1"/>
  <c r="V103" i="19"/>
  <c r="I109" i="20" s="1"/>
  <c r="V108" i="19"/>
  <c r="I114" i="20" s="1"/>
  <c r="V60" i="19"/>
  <c r="I66" i="20" s="1"/>
  <c r="V181" i="19"/>
  <c r="I187" i="20" s="1"/>
  <c r="V79" i="19"/>
  <c r="I85" i="20" s="1"/>
  <c r="V206" i="19"/>
  <c r="I212" i="20" s="1"/>
  <c r="V209" i="19"/>
  <c r="I215" i="20" s="1"/>
  <c r="V71" i="19"/>
  <c r="I77" i="20" s="1"/>
  <c r="V251" i="19"/>
  <c r="I257" i="20" s="1"/>
  <c r="V132" i="19"/>
  <c r="I138" i="20" s="1"/>
  <c r="V195" i="19"/>
  <c r="I201" i="20" s="1"/>
  <c r="V155" i="19"/>
  <c r="I161" i="20" s="1"/>
  <c r="V100" i="19"/>
  <c r="I106" i="20" s="1"/>
  <c r="V179" i="19"/>
  <c r="I185" i="20" s="1"/>
  <c r="V94" i="19"/>
  <c r="I100" i="20" s="1"/>
  <c r="V241" i="19"/>
  <c r="I247" i="20" s="1"/>
  <c r="O240" i="19"/>
  <c r="O191"/>
  <c r="O142"/>
  <c r="O38"/>
  <c r="O236"/>
  <c r="S191"/>
  <c r="S107"/>
  <c r="S164"/>
  <c r="S177"/>
  <c r="S75"/>
  <c r="Q198"/>
  <c r="E204" i="20" s="1"/>
  <c r="Q192" i="19"/>
  <c r="E198" i="20" s="1"/>
  <c r="S240" i="19"/>
  <c r="S233"/>
  <c r="S130"/>
  <c r="S166"/>
  <c r="S200"/>
  <c r="S99"/>
  <c r="S189"/>
  <c r="S14"/>
  <c r="S34"/>
  <c r="S119"/>
  <c r="S6"/>
  <c r="S144"/>
  <c r="S67"/>
  <c r="S68"/>
  <c r="S209"/>
  <c r="S58"/>
  <c r="S109"/>
  <c r="S15"/>
  <c r="S236"/>
  <c r="Q135"/>
  <c r="E141" i="20" s="1"/>
  <c r="Q28" i="19"/>
  <c r="E34" i="20" s="1"/>
  <c r="Q257" i="19"/>
  <c r="Q38"/>
  <c r="E44" i="20" s="1"/>
  <c r="Q107" i="19"/>
  <c r="E113" i="20" s="1"/>
  <c r="Q24" i="19"/>
  <c r="E30" i="20" s="1"/>
  <c r="Q220" i="19"/>
  <c r="E226" i="20" s="1"/>
  <c r="Q23" i="19"/>
  <c r="E29" i="20" s="1"/>
  <c r="Q174" i="19"/>
  <c r="E180" i="20" s="1"/>
  <c r="Q224" i="19"/>
  <c r="E230" i="20" s="1"/>
  <c r="Q124" i="19"/>
  <c r="E130" i="20" s="1"/>
  <c r="Q20" i="19"/>
  <c r="E26" i="20" s="1"/>
  <c r="Q228" i="19"/>
  <c r="E234" i="20" s="1"/>
  <c r="Q221" i="19"/>
  <c r="E227" i="20" s="1"/>
  <c r="S185" i="19"/>
  <c r="S69"/>
  <c r="S176"/>
  <c r="S246"/>
  <c r="S256"/>
  <c r="S126"/>
  <c r="S50"/>
  <c r="S227"/>
  <c r="S255"/>
  <c r="S22"/>
  <c r="S161"/>
  <c r="S179"/>
  <c r="S88"/>
  <c r="S32"/>
  <c r="S81"/>
  <c r="S111"/>
  <c r="S139"/>
  <c r="S29"/>
  <c r="S204"/>
  <c r="S11"/>
  <c r="Q143"/>
  <c r="E149" i="20" s="1"/>
  <c r="Q133" i="19"/>
  <c r="E139" i="20" s="1"/>
  <c r="Q31" i="19"/>
  <c r="E37" i="20" s="1"/>
  <c r="Q33" i="19"/>
  <c r="E39" i="20" s="1"/>
  <c r="Q188" i="19"/>
  <c r="E194" i="20" s="1"/>
  <c r="Q86" i="19"/>
  <c r="E92" i="20" s="1"/>
  <c r="Q9" i="19"/>
  <c r="E15" i="20" s="1"/>
  <c r="Q67" i="19"/>
  <c r="E73" i="20" s="1"/>
  <c r="Q80" i="19"/>
  <c r="E86" i="20" s="1"/>
  <c r="Q240" i="19"/>
  <c r="E246" i="20" s="1"/>
  <c r="Q46" i="19"/>
  <c r="E52" i="20" s="1"/>
  <c r="Q211" i="19"/>
  <c r="E217" i="20" s="1"/>
  <c r="Q98" i="19"/>
  <c r="E104" i="20" s="1"/>
  <c r="S42" i="19"/>
  <c r="S146"/>
  <c r="S53"/>
  <c r="S124"/>
  <c r="S48"/>
  <c r="S224"/>
  <c r="S158"/>
  <c r="S61"/>
  <c r="Q161"/>
  <c r="E167" i="20" s="1"/>
  <c r="Q108" i="19"/>
  <c r="E114" i="20" s="1"/>
  <c r="Q92" i="19"/>
  <c r="E98" i="20" s="1"/>
  <c r="Q109" i="19"/>
  <c r="E115" i="20" s="1"/>
  <c r="Q39" i="19"/>
  <c r="E45" i="20" s="1"/>
  <c r="S60" i="19"/>
  <c r="S73"/>
  <c r="S96"/>
  <c r="S157"/>
  <c r="S120"/>
  <c r="S133"/>
  <c r="S106"/>
  <c r="S203"/>
  <c r="S258"/>
  <c r="S54"/>
  <c r="S247"/>
  <c r="S12"/>
  <c r="S172"/>
  <c r="S223"/>
  <c r="S188"/>
  <c r="S132"/>
  <c r="S102"/>
  <c r="S192"/>
  <c r="S115"/>
  <c r="S213"/>
  <c r="S44"/>
  <c r="S26"/>
  <c r="S214"/>
  <c r="S220"/>
  <c r="S16"/>
  <c r="S183"/>
  <c r="S141"/>
  <c r="S208"/>
  <c r="S140"/>
  <c r="S142"/>
  <c r="S248"/>
  <c r="S8"/>
  <c r="S137"/>
  <c r="S251"/>
  <c r="Q99"/>
  <c r="E105" i="20" s="1"/>
  <c r="Q239" i="19"/>
  <c r="E245" i="20" s="1"/>
  <c r="Q30" i="19"/>
  <c r="E36" i="20" s="1"/>
  <c r="Q95" i="19"/>
  <c r="E101" i="20" s="1"/>
  <c r="Q64" i="19"/>
  <c r="E70" i="20" s="1"/>
  <c r="Q36" i="19"/>
  <c r="E42" i="20" s="1"/>
  <c r="Q60" i="19"/>
  <c r="E66" i="20" s="1"/>
  <c r="Q226" i="19"/>
  <c r="E232" i="20" s="1"/>
  <c r="Q238" i="19"/>
  <c r="E244" i="20" s="1"/>
  <c r="Q94" i="19"/>
  <c r="E100" i="20" s="1"/>
  <c r="Q258" i="19"/>
  <c r="Q58"/>
  <c r="E64" i="20" s="1"/>
  <c r="Q57" i="19"/>
  <c r="E63" i="20" s="1"/>
  <c r="S222" i="19"/>
  <c r="S28"/>
  <c r="S197"/>
  <c r="S151"/>
  <c r="S243"/>
  <c r="S135"/>
  <c r="S101"/>
  <c r="S134"/>
  <c r="S103"/>
  <c r="S237"/>
  <c r="S169"/>
  <c r="S219"/>
  <c r="S225"/>
  <c r="S153"/>
  <c r="S17"/>
  <c r="S5"/>
  <c r="S190"/>
  <c r="S55"/>
  <c r="S46"/>
  <c r="S193"/>
  <c r="Q199"/>
  <c r="E205" i="20" s="1"/>
  <c r="Q6" i="19"/>
  <c r="E12" i="20" s="1"/>
  <c r="Q254" i="19"/>
  <c r="Q178"/>
  <c r="E184" i="20" s="1"/>
  <c r="Q190" i="19"/>
  <c r="E196" i="20" s="1"/>
  <c r="Q156" i="19"/>
  <c r="E162" i="20" s="1"/>
  <c r="Q7" i="19"/>
  <c r="E13" i="20" s="1"/>
  <c r="Q154" i="19"/>
  <c r="E160" i="20" s="1"/>
  <c r="Q229" i="19"/>
  <c r="E235" i="20" s="1"/>
  <c r="Q83" i="19"/>
  <c r="E89" i="20" s="1"/>
  <c r="Q184" i="19"/>
  <c r="E190" i="20" s="1"/>
  <c r="Q17" i="19"/>
  <c r="E23" i="20" s="1"/>
  <c r="Q155" i="19"/>
  <c r="E161" i="20" s="1"/>
  <c r="S24" i="19"/>
  <c r="S62"/>
  <c r="S232"/>
  <c r="S78"/>
  <c r="S196"/>
  <c r="S27"/>
  <c r="S20"/>
  <c r="Q101"/>
  <c r="E107" i="20" s="1"/>
  <c r="Q218" i="19"/>
  <c r="E224" i="20" s="1"/>
  <c r="Q243" i="19"/>
  <c r="E249" i="20" s="1"/>
  <c r="Q120" i="19"/>
  <c r="E126" i="20" s="1"/>
  <c r="Q27" i="19"/>
  <c r="E33" i="20" s="1"/>
  <c r="Q59" i="19"/>
  <c r="E65" i="20" s="1"/>
  <c r="S155" i="19"/>
  <c r="S71"/>
  <c r="S100"/>
  <c r="S116"/>
  <c r="S149"/>
  <c r="S234"/>
  <c r="S217"/>
  <c r="Q181"/>
  <c r="E187" i="20" s="1"/>
  <c r="Q256" i="19"/>
  <c r="Q204"/>
  <c r="E210" i="20" s="1"/>
  <c r="Q136" i="19"/>
  <c r="E142" i="20" s="1"/>
  <c r="Q104" i="19"/>
  <c r="E110" i="20" s="1"/>
  <c r="Q217" i="19"/>
  <c r="E223" i="20" s="1"/>
  <c r="Q97" i="19"/>
  <c r="E103" i="20" s="1"/>
  <c r="Q34" i="19"/>
  <c r="E40" i="20" s="1"/>
  <c r="Q85" i="19"/>
  <c r="E91" i="20" s="1"/>
  <c r="Q146" i="19"/>
  <c r="E152" i="20" s="1"/>
  <c r="Q5" i="19"/>
  <c r="E11" i="20" s="1"/>
  <c r="Q251" i="19"/>
  <c r="E257" i="20" s="1"/>
  <c r="Q250" i="19"/>
  <c r="E256" i="20" s="1"/>
  <c r="S63" i="19"/>
  <c r="S37"/>
  <c r="S104"/>
  <c r="S70"/>
  <c r="S212"/>
  <c r="S85"/>
  <c r="S49"/>
  <c r="S187"/>
  <c r="S87"/>
  <c r="S170"/>
  <c r="S239"/>
  <c r="S162"/>
  <c r="S25"/>
  <c r="S18"/>
  <c r="S128"/>
  <c r="S174"/>
  <c r="S82"/>
  <c r="S122"/>
  <c r="S65"/>
  <c r="S210"/>
  <c r="Q237"/>
  <c r="E243" i="20" s="1"/>
  <c r="Q169" i="19"/>
  <c r="E175" i="20" s="1"/>
  <c r="Q110" i="19"/>
  <c r="E116" i="20" s="1"/>
  <c r="Q134" i="19"/>
  <c r="E140" i="20" s="1"/>
  <c r="Q252" i="19"/>
  <c r="E258" i="20" s="1"/>
  <c r="Q50" i="19"/>
  <c r="E56" i="20" s="1"/>
  <c r="Q125" i="19"/>
  <c r="E131" i="20" s="1"/>
  <c r="Q75" i="19"/>
  <c r="E81" i="20" s="1"/>
  <c r="Q137" i="19"/>
  <c r="E143" i="20" s="1"/>
  <c r="Q234" i="19"/>
  <c r="E240" i="20" s="1"/>
  <c r="Q193" i="19"/>
  <c r="E199" i="20" s="1"/>
  <c r="Q37" i="19"/>
  <c r="E43" i="20" s="1"/>
  <c r="Q149" i="19"/>
  <c r="E155" i="20" s="1"/>
  <c r="Q77" i="19"/>
  <c r="E83" i="20" s="1"/>
  <c r="S77" i="19"/>
  <c r="S21"/>
  <c r="S52"/>
  <c r="S94"/>
  <c r="S31"/>
  <c r="S154"/>
  <c r="S231"/>
  <c r="S66"/>
  <c r="S147"/>
  <c r="S238"/>
  <c r="S51"/>
  <c r="S171"/>
  <c r="S43"/>
  <c r="S129"/>
  <c r="S186"/>
  <c r="S117"/>
  <c r="S86"/>
  <c r="S198"/>
  <c r="S218"/>
  <c r="S19"/>
  <c r="Q249"/>
  <c r="E255" i="20" s="1"/>
  <c r="Q73" i="19"/>
  <c r="E79" i="20" s="1"/>
  <c r="Q164" i="19"/>
  <c r="E170" i="20" s="1"/>
  <c r="Q191" i="19"/>
  <c r="E197" i="20" s="1"/>
  <c r="Q127" i="19"/>
  <c r="E133" i="20" s="1"/>
  <c r="Q102" i="19"/>
  <c r="E108" i="20" s="1"/>
  <c r="Q230" i="19"/>
  <c r="E236" i="20" s="1"/>
  <c r="Q51" i="19"/>
  <c r="E57" i="20" s="1"/>
  <c r="Q219" i="19"/>
  <c r="E225" i="20" s="1"/>
  <c r="Q90" i="19"/>
  <c r="E96" i="20" s="1"/>
  <c r="Q242" i="19"/>
  <c r="E248" i="20" s="1"/>
  <c r="Q179" i="19"/>
  <c r="E185" i="20" s="1"/>
  <c r="Q76" i="19"/>
  <c r="E82" i="20" s="1"/>
  <c r="Q61" i="19"/>
  <c r="E67" i="20" s="1"/>
  <c r="P34" i="19"/>
  <c r="D40" i="20" s="1"/>
  <c r="P236" i="19"/>
  <c r="D242" i="20" s="1"/>
  <c r="P149" i="19"/>
  <c r="D155" i="20" s="1"/>
  <c r="P38" i="19"/>
  <c r="D44" i="20" s="1"/>
  <c r="P49" i="19"/>
  <c r="D55" i="20" s="1"/>
  <c r="P147" i="19"/>
  <c r="D153" i="20" s="1"/>
  <c r="P24" i="19"/>
  <c r="D30" i="20" s="1"/>
  <c r="P108" i="19"/>
  <c r="D114" i="20" s="1"/>
  <c r="P76" i="19"/>
  <c r="D82" i="20" s="1"/>
  <c r="P10" i="19"/>
  <c r="D16" i="20" s="1"/>
  <c r="P30" i="19"/>
  <c r="D36" i="20" s="1"/>
  <c r="P18" i="19"/>
  <c r="D24" i="20" s="1"/>
  <c r="P146" i="19"/>
  <c r="D152" i="20" s="1"/>
  <c r="P8" i="19"/>
  <c r="D14" i="20" s="1"/>
  <c r="P155" i="19"/>
  <c r="D161" i="20" s="1"/>
  <c r="P61" i="19"/>
  <c r="D67" i="20" s="1"/>
  <c r="P169" i="19"/>
  <c r="D175" i="20" s="1"/>
  <c r="P118" i="19"/>
  <c r="D124" i="20" s="1"/>
  <c r="P131" i="19"/>
  <c r="D137" i="20" s="1"/>
  <c r="P23" i="19"/>
  <c r="D29" i="20" s="1"/>
  <c r="P140" i="19"/>
  <c r="D146" i="20" s="1"/>
  <c r="P190" i="19"/>
  <c r="D196" i="20" s="1"/>
  <c r="P102" i="19"/>
  <c r="D108" i="20" s="1"/>
  <c r="P165" i="19"/>
  <c r="D171" i="20" s="1"/>
  <c r="P136" i="19"/>
  <c r="D142" i="20" s="1"/>
  <c r="P229" i="19"/>
  <c r="D235" i="20" s="1"/>
  <c r="P215" i="19"/>
  <c r="D221" i="20" s="1"/>
  <c r="P198" i="19"/>
  <c r="D204" i="20" s="1"/>
  <c r="P174" i="19"/>
  <c r="D180" i="20" s="1"/>
  <c r="P187" i="19"/>
  <c r="D193" i="20" s="1"/>
  <c r="P12" i="19"/>
  <c r="D18" i="20" s="1"/>
  <c r="P230" i="19"/>
  <c r="D236" i="20" s="1"/>
  <c r="P35" i="19"/>
  <c r="D41" i="20" s="1"/>
  <c r="P54" i="19"/>
  <c r="D60" i="20" s="1"/>
  <c r="P94" i="19"/>
  <c r="D100" i="20" s="1"/>
  <c r="P64" i="19"/>
  <c r="D70" i="20" s="1"/>
  <c r="P46" i="19"/>
  <c r="D52" i="20" s="1"/>
  <c r="P242" i="19"/>
  <c r="D248" i="20" s="1"/>
  <c r="P11" i="19"/>
  <c r="D17" i="20" s="1"/>
  <c r="P209" i="19"/>
  <c r="D215" i="20" s="1"/>
  <c r="P103" i="19"/>
  <c r="D109" i="20" s="1"/>
  <c r="P235" i="19"/>
  <c r="D241" i="20" s="1"/>
  <c r="P57" i="19"/>
  <c r="D63" i="20" s="1"/>
  <c r="P53" i="19"/>
  <c r="D59" i="20" s="1"/>
  <c r="P50" i="19"/>
  <c r="D56" i="20" s="1"/>
  <c r="P170" i="19"/>
  <c r="D176" i="20" s="1"/>
  <c r="P247" i="19"/>
  <c r="D253" i="20" s="1"/>
  <c r="P115" i="19"/>
  <c r="D121" i="20" s="1"/>
  <c r="P42" i="19"/>
  <c r="D48" i="20" s="1"/>
  <c r="P243" i="19"/>
  <c r="D249" i="20" s="1"/>
  <c r="P195" i="19"/>
  <c r="D201" i="20" s="1"/>
  <c r="P192" i="19"/>
  <c r="D198" i="20" s="1"/>
  <c r="P202" i="19"/>
  <c r="D208" i="20" s="1"/>
  <c r="P233" i="19"/>
  <c r="D239" i="20" s="1"/>
  <c r="P33" i="19"/>
  <c r="D39" i="20" s="1"/>
  <c r="P164" i="19"/>
  <c r="D170" i="20" s="1"/>
  <c r="P142" i="19"/>
  <c r="D148" i="20" s="1"/>
  <c r="P72" i="19"/>
  <c r="D78" i="20" s="1"/>
  <c r="P68" i="19"/>
  <c r="D74" i="20" s="1"/>
  <c r="P39" i="19"/>
  <c r="D45" i="20" s="1"/>
  <c r="P246" i="19"/>
  <c r="D252" i="20" s="1"/>
  <c r="P130" i="19"/>
  <c r="D136" i="20" s="1"/>
  <c r="P199" i="19"/>
  <c r="D205" i="20" s="1"/>
  <c r="P107" i="19"/>
  <c r="D113" i="20" s="1"/>
  <c r="P5" i="19"/>
  <c r="D11" i="20" s="1"/>
  <c r="P80" i="19"/>
  <c r="D86" i="20" s="1"/>
  <c r="P84" i="19"/>
  <c r="D90" i="20" s="1"/>
  <c r="P16" i="19"/>
  <c r="D22" i="20" s="1"/>
  <c r="P47" i="19"/>
  <c r="D53" i="20" s="1"/>
  <c r="P43" i="19"/>
  <c r="D49" i="20" s="1"/>
  <c r="P13" i="19"/>
  <c r="D19" i="20" s="1"/>
  <c r="P137" i="19"/>
  <c r="D143" i="20" s="1"/>
  <c r="P152" i="19"/>
  <c r="D158" i="20" s="1"/>
  <c r="P185" i="19"/>
  <c r="D191" i="20" s="1"/>
  <c r="P183" i="19"/>
  <c r="D189" i="20" s="1"/>
  <c r="P232" i="19"/>
  <c r="D238" i="20" s="1"/>
  <c r="P218" i="19"/>
  <c r="D224" i="20" s="1"/>
  <c r="P180" i="19"/>
  <c r="D186" i="20" s="1"/>
  <c r="P133" i="19"/>
  <c r="D139" i="20" s="1"/>
  <c r="P96" i="19"/>
  <c r="D102" i="20" s="1"/>
  <c r="P255" i="19"/>
  <c r="P134"/>
  <c r="D140" i="20" s="1"/>
  <c r="P14" i="19"/>
  <c r="D20" i="20" s="1"/>
  <c r="P20" i="19"/>
  <c r="D26" i="20" s="1"/>
  <c r="P58" i="19"/>
  <c r="D64" i="20" s="1"/>
  <c r="P36" i="19"/>
  <c r="D42" i="20" s="1"/>
  <c r="P82" i="19"/>
  <c r="D88" i="20" s="1"/>
  <c r="P88" i="19"/>
  <c r="D94" i="20" s="1"/>
  <c r="P228" i="19"/>
  <c r="D234" i="20" s="1"/>
  <c r="P51" i="19"/>
  <c r="D57" i="20" s="1"/>
  <c r="P71" i="19"/>
  <c r="D77" i="20" s="1"/>
  <c r="P29" i="19"/>
  <c r="D35" i="20" s="1"/>
  <c r="P231" i="19"/>
  <c r="D237" i="20" s="1"/>
  <c r="P154" i="19"/>
  <c r="D160" i="20" s="1"/>
  <c r="P189" i="19"/>
  <c r="D195" i="20" s="1"/>
  <c r="P105" i="19"/>
  <c r="D111" i="20" s="1"/>
  <c r="Q213" i="19"/>
  <c r="E219" i="20" s="1"/>
  <c r="Q173" i="19"/>
  <c r="E179" i="20" s="1"/>
  <c r="Q93" i="19"/>
  <c r="E99" i="20" s="1"/>
  <c r="Q225" i="19"/>
  <c r="E231" i="20" s="1"/>
  <c r="Q236" i="19"/>
  <c r="E242" i="20" s="1"/>
  <c r="Q3" i="19"/>
  <c r="E9" i="20" s="1"/>
  <c r="Q106" i="19"/>
  <c r="E112" i="20" s="1"/>
  <c r="Q114" i="19"/>
  <c r="E120" i="20" s="1"/>
  <c r="Q42" i="19"/>
  <c r="E48" i="20" s="1"/>
  <c r="Q163" i="19"/>
  <c r="E169" i="20" s="1"/>
  <c r="Q223" i="19"/>
  <c r="E229" i="20" s="1"/>
  <c r="Q189" i="19"/>
  <c r="E195" i="20" s="1"/>
  <c r="Q118" i="19"/>
  <c r="E124" i="20" s="1"/>
  <c r="Q126" i="19"/>
  <c r="E132" i="20" s="1"/>
  <c r="Q132" i="19"/>
  <c r="E138" i="20" s="1"/>
  <c r="Q144" i="19"/>
  <c r="E150" i="20" s="1"/>
  <c r="Q55" i="19"/>
  <c r="E61" i="20" s="1"/>
  <c r="Q148" i="19"/>
  <c r="E154" i="20" s="1"/>
  <c r="Q122" i="19"/>
  <c r="E128" i="20" s="1"/>
  <c r="Q100" i="19"/>
  <c r="E106" i="20" s="1"/>
  <c r="Q175" i="19"/>
  <c r="E181" i="20" s="1"/>
  <c r="Q14" i="19"/>
  <c r="E20" i="20" s="1"/>
  <c r="Q202" i="19"/>
  <c r="E208" i="20" s="1"/>
  <c r="Q49" i="19"/>
  <c r="E55" i="20" s="1"/>
  <c r="O235" i="19"/>
  <c r="O187"/>
  <c r="P157"/>
  <c r="D163" i="20" s="1"/>
  <c r="P204" i="19"/>
  <c r="D210" i="20" s="1"/>
  <c r="P92" i="19"/>
  <c r="D98" i="20" s="1"/>
  <c r="P45" i="19"/>
  <c r="D51" i="20" s="1"/>
  <c r="P210" i="19"/>
  <c r="D216" i="20" s="1"/>
  <c r="P93" i="19"/>
  <c r="D99" i="20" s="1"/>
  <c r="P220" i="19"/>
  <c r="D226" i="20" s="1"/>
  <c r="P253" i="19"/>
  <c r="D259" i="20" s="1"/>
  <c r="P122" i="19"/>
  <c r="D128" i="20" s="1"/>
  <c r="P75" i="19"/>
  <c r="D81" i="20" s="1"/>
  <c r="P109" i="19"/>
  <c r="D115" i="20" s="1"/>
  <c r="P55" i="19"/>
  <c r="D61" i="20" s="1"/>
  <c r="P238" i="19"/>
  <c r="D244" i="20" s="1"/>
  <c r="P44" i="19"/>
  <c r="D50" i="20" s="1"/>
  <c r="P172" i="19"/>
  <c r="D178" i="20" s="1"/>
  <c r="P191" i="19"/>
  <c r="D197" i="20" s="1"/>
  <c r="P254" i="19"/>
  <c r="P101"/>
  <c r="D107" i="20" s="1"/>
  <c r="P79" i="19"/>
  <c r="D85" i="20" s="1"/>
  <c r="P113" i="19"/>
  <c r="D119" i="20" s="1"/>
  <c r="P207" i="19"/>
  <c r="D213" i="20" s="1"/>
  <c r="P226" i="19"/>
  <c r="D232" i="20" s="1"/>
  <c r="P97" i="19"/>
  <c r="D103" i="20" s="1"/>
  <c r="P85" i="19"/>
  <c r="D91" i="20" s="1"/>
  <c r="P153" i="19"/>
  <c r="D159" i="20" s="1"/>
  <c r="P241" i="19"/>
  <c r="D247" i="20" s="1"/>
  <c r="P221" i="19"/>
  <c r="D227" i="20" s="1"/>
  <c r="P193" i="19"/>
  <c r="D199" i="20" s="1"/>
  <c r="P139" i="19"/>
  <c r="D145" i="20" s="1"/>
  <c r="P217" i="19"/>
  <c r="D223" i="20" s="1"/>
  <c r="P173" i="19"/>
  <c r="D179" i="20" s="1"/>
  <c r="P159" i="19"/>
  <c r="D165" i="20" s="1"/>
  <c r="S252" i="19"/>
  <c r="S160"/>
  <c r="S159"/>
  <c r="S230"/>
  <c r="S95"/>
  <c r="S241"/>
  <c r="S152"/>
  <c r="S131"/>
  <c r="S38"/>
  <c r="S250"/>
  <c r="S72"/>
  <c r="S114"/>
  <c r="S136"/>
  <c r="S112"/>
  <c r="S9"/>
  <c r="S89"/>
  <c r="S123"/>
  <c r="S40"/>
  <c r="S13"/>
  <c r="S242"/>
  <c r="S244"/>
  <c r="S4"/>
  <c r="S108"/>
  <c r="S173"/>
  <c r="S181"/>
  <c r="S254"/>
  <c r="S249"/>
  <c r="S121"/>
  <c r="S41"/>
  <c r="S33"/>
  <c r="S205"/>
  <c r="S253"/>
  <c r="Q87"/>
  <c r="E93" i="20" s="1"/>
  <c r="Q140" i="19"/>
  <c r="E146" i="20" s="1"/>
  <c r="Q89" i="19"/>
  <c r="E95" i="20" s="1"/>
  <c r="Q145" i="19"/>
  <c r="E151" i="20" s="1"/>
  <c r="Q26" i="19"/>
  <c r="E32" i="20" s="1"/>
  <c r="Q29" i="19"/>
  <c r="E35" i="20" s="1"/>
  <c r="Q197" i="19"/>
  <c r="E203" i="20" s="1"/>
  <c r="Q162" i="19"/>
  <c r="E168" i="20" s="1"/>
  <c r="Q40" i="19"/>
  <c r="E46" i="20" s="1"/>
  <c r="Q214" i="19"/>
  <c r="E220" i="20" s="1"/>
  <c r="Q209" i="19"/>
  <c r="E215" i="20" s="1"/>
  <c r="Q129" i="19"/>
  <c r="E135" i="20" s="1"/>
  <c r="Q123" i="19"/>
  <c r="E129" i="20" s="1"/>
  <c r="Q153" i="19"/>
  <c r="E159" i="20" s="1"/>
  <c r="Q44" i="19"/>
  <c r="E50" i="20" s="1"/>
  <c r="Q170" i="19"/>
  <c r="E176" i="20" s="1"/>
  <c r="Q113" i="19"/>
  <c r="E119" i="20" s="1"/>
  <c r="Q131" i="19"/>
  <c r="E137" i="20" s="1"/>
  <c r="Q112" i="19"/>
  <c r="E118" i="20" s="1"/>
  <c r="Q66" i="19"/>
  <c r="E72" i="20" s="1"/>
  <c r="Q222" i="19"/>
  <c r="E228" i="20" s="1"/>
  <c r="Q166" i="19"/>
  <c r="E172" i="20" s="1"/>
  <c r="Q71" i="19"/>
  <c r="E77" i="20" s="1"/>
  <c r="Q105" i="19"/>
  <c r="E111" i="20" s="1"/>
  <c r="Q68" i="19"/>
  <c r="E74" i="20" s="1"/>
  <c r="Q168" i="19"/>
  <c r="E174" i="20" s="1"/>
  <c r="Q52" i="19"/>
  <c r="E58" i="20" s="1"/>
  <c r="Q65" i="19"/>
  <c r="E71" i="20" s="1"/>
  <c r="Q180" i="19"/>
  <c r="E186" i="20" s="1"/>
  <c r="Q196" i="19"/>
  <c r="E202" i="20" s="1"/>
  <c r="Q244" i="19"/>
  <c r="E250" i="20" s="1"/>
  <c r="Q203" i="19"/>
  <c r="E209" i="20" s="1"/>
  <c r="O171" i="19"/>
  <c r="O176"/>
  <c r="P145"/>
  <c r="D151" i="20" s="1"/>
  <c r="P70" i="19"/>
  <c r="D76" i="20" s="1"/>
  <c r="P175" i="19"/>
  <c r="D181" i="20" s="1"/>
  <c r="P251" i="19"/>
  <c r="D257" i="20" s="1"/>
  <c r="P239" i="19"/>
  <c r="D245" i="20" s="1"/>
  <c r="P150" i="19"/>
  <c r="D156" i="20" s="1"/>
  <c r="P143" i="19"/>
  <c r="D149" i="20" s="1"/>
  <c r="P160" i="19"/>
  <c r="D166" i="20" s="1"/>
  <c r="P138" i="19"/>
  <c r="D144" i="20" s="1"/>
  <c r="P223" i="19"/>
  <c r="D229" i="20" s="1"/>
  <c r="P244" i="19"/>
  <c r="D250" i="20" s="1"/>
  <c r="P257" i="19"/>
  <c r="P252"/>
  <c r="D258" i="20" s="1"/>
  <c r="P67" i="19"/>
  <c r="D73" i="20" s="1"/>
  <c r="P201" i="19"/>
  <c r="D207" i="20" s="1"/>
  <c r="P167" i="19"/>
  <c r="D173" i="20" s="1"/>
  <c r="P245" i="19"/>
  <c r="D251" i="20" s="1"/>
  <c r="P89" i="19"/>
  <c r="D95" i="20" s="1"/>
  <c r="P161" i="19"/>
  <c r="D167" i="20" s="1"/>
  <c r="P141" i="19"/>
  <c r="D147" i="20" s="1"/>
  <c r="P31" i="19"/>
  <c r="D37" i="20" s="1"/>
  <c r="P119" i="19"/>
  <c r="D125" i="20" s="1"/>
  <c r="P129" i="19"/>
  <c r="D135" i="20" s="1"/>
  <c r="P116" i="19"/>
  <c r="D122" i="20" s="1"/>
  <c r="P181" i="19"/>
  <c r="D187" i="20" s="1"/>
  <c r="P111" i="19"/>
  <c r="D117" i="20" s="1"/>
  <c r="P121" i="19"/>
  <c r="D127" i="20" s="1"/>
  <c r="P178" i="19"/>
  <c r="D184" i="20" s="1"/>
  <c r="P60" i="19"/>
  <c r="D66" i="20" s="1"/>
  <c r="P120" i="19"/>
  <c r="D126" i="20" s="1"/>
  <c r="P188" i="19"/>
  <c r="D194" i="20" s="1"/>
  <c r="P182" i="19"/>
  <c r="D188" i="20" s="1"/>
  <c r="Q215" i="19"/>
  <c r="E221" i="20" s="1"/>
  <c r="Q21" i="19"/>
  <c r="E27" i="20" s="1"/>
  <c r="Q231" i="19"/>
  <c r="E237" i="20" s="1"/>
  <c r="Q8" i="19"/>
  <c r="E14" i="20" s="1"/>
  <c r="Q47" i="19"/>
  <c r="E53" i="20" s="1"/>
  <c r="Q82" i="19"/>
  <c r="E88" i="20" s="1"/>
  <c r="Q177" i="19"/>
  <c r="E183" i="20" s="1"/>
  <c r="Q78" i="19"/>
  <c r="E84" i="20" s="1"/>
  <c r="Q43" i="19"/>
  <c r="E49" i="20" s="1"/>
  <c r="Q103" i="19"/>
  <c r="E109" i="20" s="1"/>
  <c r="Q201" i="19"/>
  <c r="E207" i="20" s="1"/>
  <c r="Q208" i="19"/>
  <c r="E214" i="20" s="1"/>
  <c r="Q187" i="19"/>
  <c r="E193" i="20" s="1"/>
  <c r="Q247" i="19"/>
  <c r="E253" i="20" s="1"/>
  <c r="Q63" i="19"/>
  <c r="E69" i="20" s="1"/>
  <c r="Q88" i="19"/>
  <c r="E94" i="20" s="1"/>
  <c r="Q183" i="19"/>
  <c r="E189" i="20" s="1"/>
  <c r="Q70" i="19"/>
  <c r="E76" i="20" s="1"/>
  <c r="Q233" i="19"/>
  <c r="E239" i="20" s="1"/>
  <c r="Q142" i="19"/>
  <c r="E148" i="20" s="1"/>
  <c r="Q235" i="19"/>
  <c r="E241" i="20" s="1"/>
  <c r="Q205" i="19"/>
  <c r="E211" i="20" s="1"/>
  <c r="Q200" i="19"/>
  <c r="E206" i="20" s="1"/>
  <c r="Q232" i="19"/>
  <c r="E238" i="20" s="1"/>
  <c r="Q245" i="19"/>
  <c r="E251" i="20" s="1"/>
  <c r="Q147" i="19"/>
  <c r="E153" i="20" s="1"/>
  <c r="Q25" i="19"/>
  <c r="E31" i="20" s="1"/>
  <c r="Q139" i="19"/>
  <c r="E145" i="20" s="1"/>
  <c r="Q227" i="19"/>
  <c r="E233" i="20" s="1"/>
  <c r="O226" i="19"/>
  <c r="P28"/>
  <c r="D34" i="20" s="1"/>
  <c r="P17" i="19"/>
  <c r="D23" i="20" s="1"/>
  <c r="P110" i="19"/>
  <c r="D116" i="20" s="1"/>
  <c r="P69" i="19"/>
  <c r="D75" i="20" s="1"/>
  <c r="P86" i="19"/>
  <c r="D92" i="20" s="1"/>
  <c r="P73" i="19"/>
  <c r="D79" i="20" s="1"/>
  <c r="P114" i="19"/>
  <c r="D120" i="20" s="1"/>
  <c r="P219" i="19"/>
  <c r="D225" i="20" s="1"/>
  <c r="P158" i="19"/>
  <c r="D164" i="20" s="1"/>
  <c r="P99" i="19"/>
  <c r="D105" i="20" s="1"/>
  <c r="P250" i="19"/>
  <c r="D256" i="20" s="1"/>
  <c r="P148" i="19"/>
  <c r="D154" i="20" s="1"/>
  <c r="P177" i="19"/>
  <c r="D183" i="20" s="1"/>
  <c r="P214" i="19"/>
  <c r="D220" i="20" s="1"/>
  <c r="P237" i="19"/>
  <c r="D243" i="20" s="1"/>
  <c r="P240" i="19"/>
  <c r="D246" i="20" s="1"/>
  <c r="P163" i="19"/>
  <c r="D169" i="20" s="1"/>
  <c r="P179" i="19"/>
  <c r="D185" i="20" s="1"/>
  <c r="P156" i="19"/>
  <c r="D162" i="20" s="1"/>
  <c r="P21" i="19"/>
  <c r="D27" i="20" s="1"/>
  <c r="P91" i="19"/>
  <c r="D97" i="20" s="1"/>
  <c r="P186" i="19"/>
  <c r="D192" i="20" s="1"/>
  <c r="P3" i="19"/>
  <c r="D9" i="20" s="1"/>
  <c r="P124" i="19"/>
  <c r="D130" i="20" s="1"/>
  <c r="P125" i="19"/>
  <c r="D131" i="20" s="1"/>
  <c r="P224" i="19"/>
  <c r="D230" i="20" s="1"/>
  <c r="P212" i="19"/>
  <c r="D218" i="20" s="1"/>
  <c r="P132" i="19"/>
  <c r="D138" i="20" s="1"/>
  <c r="P216" i="19"/>
  <c r="D222" i="20" s="1"/>
  <c r="P205" i="19"/>
  <c r="D211" i="20" s="1"/>
  <c r="P194" i="19"/>
  <c r="D200" i="20" s="1"/>
  <c r="P126" i="19"/>
  <c r="D132" i="20" s="1"/>
  <c r="S30" i="19"/>
  <c r="S3"/>
  <c r="S110"/>
  <c r="S216"/>
  <c r="S178"/>
  <c r="S59"/>
  <c r="S83"/>
  <c r="S245"/>
  <c r="S175"/>
  <c r="S23"/>
  <c r="S235"/>
  <c r="S47"/>
  <c r="S92"/>
  <c r="S257"/>
  <c r="S57"/>
  <c r="S35"/>
  <c r="S36"/>
  <c r="S7"/>
  <c r="S182"/>
  <c r="S226"/>
  <c r="S202"/>
  <c r="S113"/>
  <c r="S215"/>
  <c r="S45"/>
  <c r="S167"/>
  <c r="S80"/>
  <c r="S184"/>
  <c r="S221"/>
  <c r="S194"/>
  <c r="S195"/>
  <c r="S10"/>
  <c r="S229"/>
  <c r="Q53"/>
  <c r="E59" i="20" s="1"/>
  <c r="Q56" i="19"/>
  <c r="E62" i="20" s="1"/>
  <c r="Q32" i="19"/>
  <c r="E38" i="20" s="1"/>
  <c r="Q72" i="19"/>
  <c r="E78" i="20" s="1"/>
  <c r="Q119" i="19"/>
  <c r="E125" i="20" s="1"/>
  <c r="Q54" i="19"/>
  <c r="E60" i="20" s="1"/>
  <c r="Q15" i="19"/>
  <c r="E21" i="20" s="1"/>
  <c r="Q141" i="19"/>
  <c r="E147" i="20" s="1"/>
  <c r="Q206" i="19"/>
  <c r="E212" i="20" s="1"/>
  <c r="Q45" i="19"/>
  <c r="E51" i="20" s="1"/>
  <c r="Q210" i="19"/>
  <c r="E216" i="20" s="1"/>
  <c r="Q182" i="19"/>
  <c r="E188" i="20" s="1"/>
  <c r="Q241" i="19"/>
  <c r="E247" i="20" s="1"/>
  <c r="Q35" i="19"/>
  <c r="E41" i="20" s="1"/>
  <c r="Q159" i="19"/>
  <c r="E165" i="20" s="1"/>
  <c r="Q10" i="19"/>
  <c r="E16" i="20" s="1"/>
  <c r="Q96" i="19"/>
  <c r="E102" i="20" s="1"/>
  <c r="Q246" i="19"/>
  <c r="E252" i="20" s="1"/>
  <c r="Q19" i="19"/>
  <c r="E25" i="20" s="1"/>
  <c r="Q41" i="19"/>
  <c r="E47" i="20" s="1"/>
  <c r="Q18" i="19"/>
  <c r="E24" i="20" s="1"/>
  <c r="Q138" i="19"/>
  <c r="E144" i="20" s="1"/>
  <c r="Q121" i="19"/>
  <c r="E127" i="20" s="1"/>
  <c r="Q212" i="19"/>
  <c r="E218" i="20" s="1"/>
  <c r="Q81" i="19"/>
  <c r="E87" i="20" s="1"/>
  <c r="Q248" i="19"/>
  <c r="E254" i="20" s="1"/>
  <c r="Q185" i="19"/>
  <c r="E191" i="20" s="1"/>
  <c r="Q111" i="19"/>
  <c r="E117" i="20" s="1"/>
  <c r="Q48" i="19"/>
  <c r="E54" i="20" s="1"/>
  <c r="Q152" i="19"/>
  <c r="E158" i="20" s="1"/>
  <c r="Q79" i="19"/>
  <c r="E85" i="20" s="1"/>
  <c r="Q167" i="19"/>
  <c r="E173" i="20" s="1"/>
  <c r="O223" i="19"/>
  <c r="P100"/>
  <c r="D106" i="20" s="1"/>
  <c r="P166" i="19"/>
  <c r="D172" i="20" s="1"/>
  <c r="P196" i="19"/>
  <c r="D202" i="20" s="1"/>
  <c r="P234" i="19"/>
  <c r="D240" i="20" s="1"/>
  <c r="P4" i="19"/>
  <c r="D10" i="20" s="1"/>
  <c r="P15" i="19"/>
  <c r="D21" i="20" s="1"/>
  <c r="P77" i="19"/>
  <c r="D83" i="20" s="1"/>
  <c r="P25" i="19"/>
  <c r="D31" i="20" s="1"/>
  <c r="P56" i="19"/>
  <c r="D62" i="20" s="1"/>
  <c r="P208" i="19"/>
  <c r="D214" i="20" s="1"/>
  <c r="P151" i="19"/>
  <c r="D157" i="20" s="1"/>
  <c r="P128" i="19"/>
  <c r="D134" i="20" s="1"/>
  <c r="P112" i="19"/>
  <c r="D118" i="20" s="1"/>
  <c r="P26" i="19"/>
  <c r="D32" i="20" s="1"/>
  <c r="P98" i="19"/>
  <c r="D104" i="20" s="1"/>
  <c r="P95" i="19"/>
  <c r="D101" i="20" s="1"/>
  <c r="P127" i="19"/>
  <c r="D133" i="20" s="1"/>
  <c r="P171" i="19"/>
  <c r="D177" i="20" s="1"/>
  <c r="P123" i="19"/>
  <c r="D129" i="20" s="1"/>
  <c r="P62" i="19"/>
  <c r="D68" i="20" s="1"/>
  <c r="P81" i="19"/>
  <c r="D87" i="20" s="1"/>
  <c r="P197" i="19"/>
  <c r="D203" i="20" s="1"/>
  <c r="P7" i="19"/>
  <c r="D13" i="20" s="1"/>
  <c r="P32" i="19"/>
  <c r="D38" i="20" s="1"/>
  <c r="P65" i="19"/>
  <c r="D71" i="20" s="1"/>
  <c r="P9" i="19"/>
  <c r="D15" i="20" s="1"/>
  <c r="P48" i="19"/>
  <c r="D54" i="20" s="1"/>
  <c r="P78" i="19"/>
  <c r="D84" i="20" s="1"/>
  <c r="P222" i="19"/>
  <c r="D228" i="20" s="1"/>
  <c r="P6" i="19"/>
  <c r="D12" i="20" s="1"/>
  <c r="P52" i="19"/>
  <c r="D58" i="20" s="1"/>
  <c r="P106" i="19"/>
  <c r="D112" i="20" s="1"/>
  <c r="S97" i="19"/>
  <c r="S165"/>
  <c r="S105"/>
  <c r="S39"/>
  <c r="S228"/>
  <c r="S211"/>
  <c r="S127"/>
  <c r="S125"/>
  <c r="S74"/>
  <c r="S79"/>
  <c r="S84"/>
  <c r="S143"/>
  <c r="S145"/>
  <c r="S163"/>
  <c r="S118"/>
  <c r="S138"/>
  <c r="S56"/>
  <c r="S207"/>
  <c r="S168"/>
  <c r="S201"/>
  <c r="S180"/>
  <c r="S91"/>
  <c r="S206"/>
  <c r="S64"/>
  <c r="S199"/>
  <c r="S90"/>
  <c r="S93"/>
  <c r="S98"/>
  <c r="S150"/>
  <c r="S156"/>
  <c r="S148"/>
  <c r="Q84"/>
  <c r="E90" i="20" s="1"/>
  <c r="Q74" i="19"/>
  <c r="E80" i="20" s="1"/>
  <c r="Q194" i="19"/>
  <c r="E200" i="20" s="1"/>
  <c r="Q12" i="19"/>
  <c r="E18" i="20" s="1"/>
  <c r="Q22" i="19"/>
  <c r="E28" i="20" s="1"/>
  <c r="Q186" i="19"/>
  <c r="E192" i="20" s="1"/>
  <c r="Q157" i="19"/>
  <c r="E163" i="20" s="1"/>
  <c r="Q13" i="19"/>
  <c r="E19" i="20" s="1"/>
  <c r="Q255" i="19"/>
  <c r="Q150"/>
  <c r="E156" i="20" s="1"/>
  <c r="Q195" i="19"/>
  <c r="E201" i="20" s="1"/>
  <c r="Q172" i="19"/>
  <c r="E178" i="20" s="1"/>
  <c r="Q165" i="19"/>
  <c r="E171" i="20" s="1"/>
  <c r="Q115" i="19"/>
  <c r="E121" i="20" s="1"/>
  <c r="Q216" i="19"/>
  <c r="E222" i="20" s="1"/>
  <c r="Q116" i="19"/>
  <c r="E122" i="20" s="1"/>
  <c r="Q158" i="19"/>
  <c r="E164" i="20" s="1"/>
  <c r="Q62" i="19"/>
  <c r="E68" i="20" s="1"/>
  <c r="Q16" i="19"/>
  <c r="E22" i="20" s="1"/>
  <c r="Q117" i="19"/>
  <c r="E123" i="20" s="1"/>
  <c r="Q171" i="19"/>
  <c r="E177" i="20" s="1"/>
  <c r="Q253" i="19"/>
  <c r="E259" i="20" s="1"/>
  <c r="Q128" i="19"/>
  <c r="E134" i="20" s="1"/>
  <c r="Q4" i="19"/>
  <c r="E10" i="20" s="1"/>
  <c r="Q207" i="19"/>
  <c r="E213" i="20" s="1"/>
  <c r="Q130" i="19"/>
  <c r="E136" i="20" s="1"/>
  <c r="Q160" i="19"/>
  <c r="E166" i="20" s="1"/>
  <c r="Q69" i="19"/>
  <c r="E75" i="20" s="1"/>
  <c r="Q91" i="19"/>
  <c r="E97" i="20" s="1"/>
  <c r="Q176" i="19"/>
  <c r="E182" i="20" s="1"/>
  <c r="Q151" i="19"/>
  <c r="E157" i="20" s="1"/>
  <c r="O34" i="19"/>
  <c r="P83"/>
  <c r="D89" i="20" s="1"/>
  <c r="P74" i="19"/>
  <c r="D80" i="20" s="1"/>
  <c r="P249" i="19"/>
  <c r="D255" i="20" s="1"/>
  <c r="P200" i="19"/>
  <c r="D206" i="20" s="1"/>
  <c r="P37" i="19"/>
  <c r="D43" i="20" s="1"/>
  <c r="P87" i="19"/>
  <c r="D93" i="20" s="1"/>
  <c r="P176" i="19"/>
  <c r="D182" i="20" s="1"/>
  <c r="P59" i="19"/>
  <c r="D65" i="20" s="1"/>
  <c r="P90" i="19"/>
  <c r="D96" i="20" s="1"/>
  <c r="P135" i="19"/>
  <c r="D141" i="20" s="1"/>
  <c r="P63" i="19"/>
  <c r="D69" i="20" s="1"/>
  <c r="P184" i="19"/>
  <c r="D190" i="20" s="1"/>
  <c r="P213" i="19"/>
  <c r="D219" i="20" s="1"/>
  <c r="P225" i="19"/>
  <c r="D231" i="20" s="1"/>
  <c r="P227" i="19"/>
  <c r="D233" i="20" s="1"/>
  <c r="P162" i="19"/>
  <c r="D168" i="20" s="1"/>
  <c r="P206" i="19"/>
  <c r="D212" i="20" s="1"/>
  <c r="P22" i="19"/>
  <c r="D28" i="20" s="1"/>
  <c r="P203" i="19"/>
  <c r="D209" i="20" s="1"/>
  <c r="P258" i="19"/>
  <c r="P248"/>
  <c r="D254" i="20" s="1"/>
  <c r="P117" i="19"/>
  <c r="D123" i="20" s="1"/>
  <c r="P104" i="19"/>
  <c r="D110" i="20" s="1"/>
  <c r="P27" i="19"/>
  <c r="D33" i="20" s="1"/>
  <c r="P40" i="19"/>
  <c r="D46" i="20" s="1"/>
  <c r="P211" i="19"/>
  <c r="D217" i="20" s="1"/>
  <c r="P66" i="19"/>
  <c r="D72" i="20" s="1"/>
  <c r="P256" i="19"/>
  <c r="P41"/>
  <c r="D47" i="20" s="1"/>
  <c r="P19" i="19"/>
  <c r="D25" i="20" s="1"/>
  <c r="P144" i="19"/>
  <c r="D150" i="20" s="1"/>
  <c r="W86" i="19"/>
  <c r="W176"/>
  <c r="K182" i="20" s="1"/>
  <c r="W180" i="19"/>
  <c r="W174"/>
  <c r="W197"/>
  <c r="W5"/>
  <c r="R14"/>
  <c r="H20" i="20" s="1"/>
  <c r="R190" i="19"/>
  <c r="H196" i="20" s="1"/>
  <c r="R125" i="19"/>
  <c r="H131" i="20" s="1"/>
  <c r="R5" i="19"/>
  <c r="H11" i="20" s="1"/>
  <c r="W3" i="19"/>
  <c r="K9" i="20" s="1"/>
  <c r="W45" i="19"/>
  <c r="W199"/>
  <c r="W107"/>
  <c r="W98"/>
  <c r="W48"/>
  <c r="R172"/>
  <c r="H178" i="20" s="1"/>
  <c r="R194" i="19"/>
  <c r="H200" i="20" s="1"/>
  <c r="R124" i="19"/>
  <c r="H130" i="20" s="1"/>
  <c r="W32" i="19"/>
  <c r="W159"/>
  <c r="W68"/>
  <c r="K74" i="20" s="1"/>
  <c r="W184" i="19"/>
  <c r="W18"/>
  <c r="W25"/>
  <c r="W42"/>
  <c r="W96"/>
  <c r="W27"/>
  <c r="W163"/>
  <c r="W95"/>
  <c r="K101" i="20" s="1"/>
  <c r="W233" i="19"/>
  <c r="R204"/>
  <c r="H210" i="20" s="1"/>
  <c r="R128" i="19"/>
  <c r="H134" i="20" s="1"/>
  <c r="R224" i="19"/>
  <c r="H230" i="20" s="1"/>
  <c r="R13" i="19"/>
  <c r="H19" i="20" s="1"/>
  <c r="R70" i="19"/>
  <c r="H76" i="20" s="1"/>
  <c r="R91" i="19"/>
  <c r="H97" i="20" s="1"/>
  <c r="R137" i="19"/>
  <c r="H143" i="20" s="1"/>
  <c r="W24" i="19"/>
  <c r="W50"/>
  <c r="W124"/>
  <c r="K130" i="20" s="1"/>
  <c r="W46" i="19"/>
  <c r="W115"/>
  <c r="W190"/>
  <c r="W154"/>
  <c r="W60"/>
  <c r="W122"/>
  <c r="W185"/>
  <c r="W187"/>
  <c r="W219"/>
  <c r="R117"/>
  <c r="H123" i="20" s="1"/>
  <c r="R228" i="19"/>
  <c r="H234" i="20" s="1"/>
  <c r="R152" i="19"/>
  <c r="H158" i="20" s="1"/>
  <c r="R84" i="19"/>
  <c r="H90" i="20" s="1"/>
  <c r="R179" i="19"/>
  <c r="H185" i="20" s="1"/>
  <c r="R11" i="19"/>
  <c r="H17" i="20" s="1"/>
  <c r="R126" i="19"/>
  <c r="H132" i="20" s="1"/>
  <c r="W160" i="19"/>
  <c r="R8"/>
  <c r="H14" i="20" s="1"/>
  <c r="W211" i="19"/>
  <c r="K217" i="20" s="1"/>
  <c r="W172" i="19"/>
  <c r="W256"/>
  <c r="R9"/>
  <c r="H15" i="20" s="1"/>
  <c r="R163" i="19"/>
  <c r="H169" i="20" s="1"/>
  <c r="W125" i="19"/>
  <c r="W254"/>
  <c r="W102"/>
  <c r="W167"/>
  <c r="W237"/>
  <c r="W121"/>
  <c r="R92"/>
  <c r="H98" i="20" s="1"/>
  <c r="W67" i="19"/>
  <c r="K73" i="20" s="1"/>
  <c r="W23" i="19"/>
  <c r="W62"/>
  <c r="W223"/>
  <c r="W171"/>
  <c r="W111"/>
  <c r="K117" i="20" s="1"/>
  <c r="W40" i="19"/>
  <c r="W224"/>
  <c r="W240"/>
  <c r="K246" i="20" s="1"/>
  <c r="W247" i="19"/>
  <c r="W9"/>
  <c r="W166"/>
  <c r="R138"/>
  <c r="H144" i="20" s="1"/>
  <c r="R25" i="19"/>
  <c r="H31" i="20" s="1"/>
  <c r="R36" i="19"/>
  <c r="H42" i="20" s="1"/>
  <c r="R255" i="19"/>
  <c r="H261" i="20" s="1"/>
  <c r="R225" i="19"/>
  <c r="H231" i="20" s="1"/>
  <c r="R132" i="19"/>
  <c r="H138" i="20" s="1"/>
  <c r="R153" i="19"/>
  <c r="H159" i="20" s="1"/>
  <c r="R147" i="19"/>
  <c r="H153" i="20" s="1"/>
  <c r="R81" i="19"/>
  <c r="H87" i="20" s="1"/>
  <c r="W77" i="19"/>
  <c r="W73"/>
  <c r="W218"/>
  <c r="W90"/>
  <c r="W250"/>
  <c r="W192"/>
  <c r="K198" i="20" s="1"/>
  <c r="W37" i="19"/>
  <c r="W148"/>
  <c r="W113"/>
  <c r="W79"/>
  <c r="W132"/>
  <c r="W49"/>
  <c r="R55"/>
  <c r="H61" i="20" s="1"/>
  <c r="R247" i="19"/>
  <c r="H253" i="20" s="1"/>
  <c r="R174" i="19"/>
  <c r="H180" i="20" s="1"/>
  <c r="R12" i="19"/>
  <c r="H18" i="20" s="1"/>
  <c r="R230" i="19"/>
  <c r="H236" i="20" s="1"/>
  <c r="R227" i="19"/>
  <c r="H233" i="20" s="1"/>
  <c r="R98" i="19"/>
  <c r="H104" i="20" s="1"/>
  <c r="W15" i="19"/>
  <c r="W231"/>
  <c r="W135"/>
  <c r="W14"/>
  <c r="W51"/>
  <c r="R58"/>
  <c r="H64" i="20" s="1"/>
  <c r="R175" i="19"/>
  <c r="H181" i="20" s="1"/>
  <c r="R28" i="19"/>
  <c r="H34" i="20" s="1"/>
  <c r="W100" i="19"/>
  <c r="W99"/>
  <c r="W56"/>
  <c r="R82"/>
  <c r="H88" i="20" s="1"/>
  <c r="R53" i="19"/>
  <c r="H59" i="20" s="1"/>
  <c r="W203" i="19"/>
  <c r="W139"/>
  <c r="K145" i="20" s="1"/>
  <c r="W191" i="19"/>
  <c r="W245"/>
  <c r="W117"/>
  <c r="W152"/>
  <c r="R184"/>
  <c r="H190" i="20" s="1"/>
  <c r="R160" i="19"/>
  <c r="H166" i="20" s="1"/>
  <c r="R86" i="19"/>
  <c r="H92" i="20" s="1"/>
  <c r="R166" i="19"/>
  <c r="H172" i="20" s="1"/>
  <c r="R151" i="19"/>
  <c r="H157" i="20" s="1"/>
  <c r="W243" i="19"/>
  <c r="K249" i="20" s="1"/>
  <c r="W47" i="19"/>
  <c r="W12"/>
  <c r="W78"/>
  <c r="W69"/>
  <c r="W8"/>
  <c r="W249"/>
  <c r="W16"/>
  <c r="W144"/>
  <c r="W149"/>
  <c r="W164"/>
  <c r="W87"/>
  <c r="R50"/>
  <c r="H56" i="20" s="1"/>
  <c r="R80" i="19"/>
  <c r="H86" i="20" s="1"/>
  <c r="R89" i="19"/>
  <c r="H95" i="20" s="1"/>
  <c r="R245" i="19"/>
  <c r="H251" i="20" s="1"/>
  <c r="R156" i="19"/>
  <c r="H162" i="20" s="1"/>
  <c r="R83" i="19"/>
  <c r="H89" i="20" s="1"/>
  <c r="R85" i="19"/>
  <c r="H91" i="20" s="1"/>
  <c r="R42" i="19"/>
  <c r="H48" i="20" s="1"/>
  <c r="R6" i="19"/>
  <c r="H12" i="20" s="1"/>
  <c r="R31" i="19"/>
  <c r="H37" i="20" s="1"/>
  <c r="R49" i="19"/>
  <c r="H55" i="20" s="1"/>
  <c r="R191" i="19"/>
  <c r="H197" i="20" s="1"/>
  <c r="R115" i="19"/>
  <c r="H121" i="20" s="1"/>
  <c r="R236" i="19"/>
  <c r="H242" i="20" s="1"/>
  <c r="R105" i="19"/>
  <c r="H111" i="20" s="1"/>
  <c r="R205" i="19"/>
  <c r="H211" i="20" s="1"/>
  <c r="R173" i="19"/>
  <c r="H179" i="20" s="1"/>
  <c r="R102" i="19"/>
  <c r="H108" i="20" s="1"/>
  <c r="R116" i="19"/>
  <c r="H122" i="20" s="1"/>
  <c r="R131" i="19"/>
  <c r="H137" i="20" s="1"/>
  <c r="R229" i="19"/>
  <c r="H235" i="20" s="1"/>
  <c r="R155" i="19"/>
  <c r="H161" i="20" s="1"/>
  <c r="R207" i="19"/>
  <c r="H213" i="20" s="1"/>
  <c r="R41" i="19"/>
  <c r="H47" i="20" s="1"/>
  <c r="R133" i="19"/>
  <c r="H139" i="20" s="1"/>
  <c r="O11" i="19"/>
  <c r="O73"/>
  <c r="O247"/>
  <c r="O186"/>
  <c r="R4"/>
  <c r="H10" i="20" s="1"/>
  <c r="R198" i="19"/>
  <c r="H204" i="20" s="1"/>
  <c r="R129" i="19"/>
  <c r="H135" i="20" s="1"/>
  <c r="R23" i="19"/>
  <c r="H29" i="20" s="1"/>
  <c r="R26" i="19"/>
  <c r="H32" i="20" s="1"/>
  <c r="R251" i="19"/>
  <c r="H257" i="20" s="1"/>
  <c r="R71" i="19"/>
  <c r="H77" i="20" s="1"/>
  <c r="R165" i="19"/>
  <c r="H171" i="20" s="1"/>
  <c r="R33" i="19"/>
  <c r="H39" i="20" s="1"/>
  <c r="R232" i="19"/>
  <c r="H238" i="20" s="1"/>
  <c r="R73" i="19"/>
  <c r="H79" i="20" s="1"/>
  <c r="R66" i="19"/>
  <c r="H72" i="20" s="1"/>
  <c r="R88" i="19"/>
  <c r="H94" i="20" s="1"/>
  <c r="R211" i="19"/>
  <c r="H217" i="20" s="1"/>
  <c r="R197" i="19"/>
  <c r="H203" i="20" s="1"/>
  <c r="R30" i="19"/>
  <c r="H36" i="20" s="1"/>
  <c r="R235" i="19"/>
  <c r="H241" i="20" s="1"/>
  <c r="R192" i="19"/>
  <c r="H198" i="20" s="1"/>
  <c r="R95" i="19"/>
  <c r="H101" i="20" s="1"/>
  <c r="R120" i="19"/>
  <c r="H126" i="20" s="1"/>
  <c r="R134" i="19"/>
  <c r="H140" i="20" s="1"/>
  <c r="R44" i="19"/>
  <c r="H50" i="20" s="1"/>
  <c r="R222" i="19"/>
  <c r="H228" i="20" s="1"/>
  <c r="R233" i="19"/>
  <c r="H239" i="20" s="1"/>
  <c r="R202" i="19"/>
  <c r="H208" i="20" s="1"/>
  <c r="O248" i="19"/>
  <c r="O242"/>
  <c r="O174"/>
  <c r="O13"/>
  <c r="R140"/>
  <c r="H146" i="20" s="1"/>
  <c r="R51" i="19"/>
  <c r="H57" i="20" s="1"/>
  <c r="R170" i="19"/>
  <c r="H176" i="20" s="1"/>
  <c r="R178" i="19"/>
  <c r="H184" i="20" s="1"/>
  <c r="R15" i="19"/>
  <c r="H21" i="20" s="1"/>
  <c r="R78" i="19"/>
  <c r="H84" i="20" s="1"/>
  <c r="R34" i="19"/>
  <c r="H40" i="20" s="1"/>
  <c r="R52" i="19"/>
  <c r="H58" i="20" s="1"/>
  <c r="R77" i="19"/>
  <c r="H83" i="20" s="1"/>
  <c r="R148" i="19"/>
  <c r="H154" i="20" s="1"/>
  <c r="R210" i="19"/>
  <c r="H216" i="20" s="1"/>
  <c r="R237" i="19"/>
  <c r="H243" i="20" s="1"/>
  <c r="R177" i="19"/>
  <c r="H183" i="20" s="1"/>
  <c r="R200" i="19"/>
  <c r="H206" i="20" s="1"/>
  <c r="R7" i="19"/>
  <c r="H13" i="20" s="1"/>
  <c r="R119" i="19"/>
  <c r="H125" i="20" s="1"/>
  <c r="R136" i="19"/>
  <c r="H142" i="20" s="1"/>
  <c r="R32" i="19"/>
  <c r="H38" i="20" s="1"/>
  <c r="R108" i="19"/>
  <c r="H114" i="20" s="1"/>
  <c r="R64" i="19"/>
  <c r="H70" i="20" s="1"/>
  <c r="R118" i="19"/>
  <c r="H124" i="20" s="1"/>
  <c r="R206" i="19"/>
  <c r="H212" i="20" s="1"/>
  <c r="R180" i="19"/>
  <c r="H186" i="20" s="1"/>
  <c r="R47" i="19"/>
  <c r="H53" i="20" s="1"/>
  <c r="R79" i="19"/>
  <c r="H85" i="20" s="1"/>
  <c r="O179" i="19"/>
  <c r="O227"/>
  <c r="O220"/>
  <c r="O82"/>
  <c r="R226"/>
  <c r="H232" i="20" s="1"/>
  <c r="R18" i="19"/>
  <c r="H24" i="20" s="1"/>
  <c r="R43" i="19"/>
  <c r="H49" i="20" s="1"/>
  <c r="R252" i="19"/>
  <c r="H258" i="20" s="1"/>
  <c r="R69" i="19"/>
  <c r="H75" i="20" s="1"/>
  <c r="R139" i="19"/>
  <c r="H145" i="20" s="1"/>
  <c r="R246" i="19"/>
  <c r="H252" i="20" s="1"/>
  <c r="R100" i="19"/>
  <c r="H106" i="20" s="1"/>
  <c r="R176" i="19"/>
  <c r="H182" i="20" s="1"/>
  <c r="R161" i="19"/>
  <c r="H167" i="20" s="1"/>
  <c r="R208" i="19"/>
  <c r="H214" i="20" s="1"/>
  <c r="R231" i="19"/>
  <c r="H237" i="20" s="1"/>
  <c r="R183" i="19"/>
  <c r="H189" i="20" s="1"/>
  <c r="R209" i="19"/>
  <c r="H215" i="20" s="1"/>
  <c r="R10" i="19"/>
  <c r="H16" i="20" s="1"/>
  <c r="R238" i="19"/>
  <c r="H244" i="20" s="1"/>
  <c r="R104" i="19"/>
  <c r="H110" i="20" s="1"/>
  <c r="R171" i="19"/>
  <c r="H177" i="20" s="1"/>
  <c r="R130" i="19"/>
  <c r="H136" i="20" s="1"/>
  <c r="R63" i="19"/>
  <c r="H69" i="20" s="1"/>
  <c r="R45" i="19"/>
  <c r="H51" i="20" s="1"/>
  <c r="R195" i="19"/>
  <c r="H201" i="20" s="1"/>
  <c r="R40" i="19"/>
  <c r="H46" i="20" s="1"/>
  <c r="R19" i="19"/>
  <c r="H25" i="20" s="1"/>
  <c r="R48" i="19"/>
  <c r="H54" i="20" s="1"/>
  <c r="O125" i="19"/>
  <c r="O170"/>
  <c r="O85"/>
  <c r="O21"/>
  <c r="R256"/>
  <c r="H262" i="20" s="1"/>
  <c r="R145" i="19"/>
  <c r="H151" i="20" s="1"/>
  <c r="R214" i="19"/>
  <c r="H220" i="20" s="1"/>
  <c r="R154" i="19"/>
  <c r="H160" i="20" s="1"/>
  <c r="R93" i="19"/>
  <c r="H99" i="20" s="1"/>
  <c r="R150" i="19"/>
  <c r="H156" i="20" s="1"/>
  <c r="R87" i="19"/>
  <c r="H93" i="20" s="1"/>
  <c r="R157" i="19"/>
  <c r="H163" i="20" s="1"/>
  <c r="R143" i="19"/>
  <c r="H149" i="20" s="1"/>
  <c r="R158" i="19"/>
  <c r="H164" i="20" s="1"/>
  <c r="R68" i="19"/>
  <c r="H74" i="20" s="1"/>
  <c r="R199" i="19"/>
  <c r="H205" i="20" s="1"/>
  <c r="R187" i="19"/>
  <c r="H193" i="20" s="1"/>
  <c r="R250" i="19"/>
  <c r="H256" i="20" s="1"/>
  <c r="R213" i="19"/>
  <c r="H219" i="20" s="1"/>
  <c r="R219" i="19"/>
  <c r="H225" i="20" s="1"/>
  <c r="R75" i="19"/>
  <c r="H81" i="20" s="1"/>
  <c r="R203" i="19"/>
  <c r="H209" i="20" s="1"/>
  <c r="R168" i="19"/>
  <c r="H174" i="20" s="1"/>
  <c r="R61" i="19"/>
  <c r="H67" i="20" s="1"/>
  <c r="R146" i="19"/>
  <c r="H152" i="20" s="1"/>
  <c r="R188" i="19"/>
  <c r="H194" i="20" s="1"/>
  <c r="R101" i="19"/>
  <c r="H107" i="20" s="1"/>
  <c r="R17" i="19"/>
  <c r="H23" i="20" s="1"/>
  <c r="R39" i="19"/>
  <c r="H45" i="20" s="1"/>
  <c r="O139" i="19"/>
  <c r="O149"/>
  <c r="O211"/>
  <c r="O46"/>
  <c r="R112"/>
  <c r="H118" i="20" s="1"/>
  <c r="R220" i="19"/>
  <c r="H226" i="20" s="1"/>
  <c r="R167" i="19"/>
  <c r="H173" i="20" s="1"/>
  <c r="R107" i="19"/>
  <c r="H113" i="20" s="1"/>
  <c r="R24" i="19"/>
  <c r="H30" i="20" s="1"/>
  <c r="R223" i="19"/>
  <c r="H229" i="20" s="1"/>
  <c r="R74" i="19"/>
  <c r="H80" i="20" s="1"/>
  <c r="R216" i="19"/>
  <c r="H222" i="20" s="1"/>
  <c r="R111" i="19"/>
  <c r="H117" i="20" s="1"/>
  <c r="R21" i="19"/>
  <c r="H27" i="20" s="1"/>
  <c r="R257" i="19"/>
  <c r="H263" i="20" s="1"/>
  <c r="R149" i="19"/>
  <c r="H155" i="20" s="1"/>
  <c r="R27" i="19"/>
  <c r="H33" i="20" s="1"/>
  <c r="R141" i="19"/>
  <c r="H147" i="20" s="1"/>
  <c r="R239" i="19"/>
  <c r="H245" i="20" s="1"/>
  <c r="R169" i="19"/>
  <c r="H175" i="20" s="1"/>
  <c r="R65" i="19"/>
  <c r="H71" i="20" s="1"/>
  <c r="R72" i="19"/>
  <c r="H78" i="20" s="1"/>
  <c r="R127" i="19"/>
  <c r="H133" i="20" s="1"/>
  <c r="R37" i="19"/>
  <c r="H43" i="20" s="1"/>
  <c r="R3" i="19"/>
  <c r="H9" i="20" s="1"/>
  <c r="R212" i="19"/>
  <c r="H218" i="20" s="1"/>
  <c r="R193" i="19"/>
  <c r="H199" i="20" s="1"/>
  <c r="R20" i="19"/>
  <c r="H26" i="20" s="1"/>
  <c r="R159" i="19"/>
  <c r="H165" i="20" s="1"/>
  <c r="R185" i="19"/>
  <c r="H191" i="20" s="1"/>
  <c r="R106" i="19"/>
  <c r="H112" i="20" s="1"/>
  <c r="R94" i="19"/>
  <c r="H100" i="20" s="1"/>
  <c r="R56" i="19"/>
  <c r="H62" i="20" s="1"/>
  <c r="R243" i="19"/>
  <c r="H249" i="20" s="1"/>
  <c r="R234" i="19"/>
  <c r="H240" i="20" s="1"/>
  <c r="R135" i="19"/>
  <c r="H141" i="20" s="1"/>
  <c r="R254" i="19"/>
  <c r="H260" i="20" s="1"/>
  <c r="R110" i="19"/>
  <c r="H116" i="20" s="1"/>
  <c r="R16" i="19"/>
  <c r="H22" i="20" s="1"/>
  <c r="R182" i="19"/>
  <c r="H188" i="20" s="1"/>
  <c r="R109" i="19"/>
  <c r="H115" i="20" s="1"/>
  <c r="R221" i="19"/>
  <c r="H227" i="20" s="1"/>
  <c r="R46" i="19"/>
  <c r="H52" i="20" s="1"/>
  <c r="R201" i="19"/>
  <c r="H207" i="20" s="1"/>
  <c r="R97" i="19"/>
  <c r="H103" i="20" s="1"/>
  <c r="R248" i="19"/>
  <c r="H254" i="20" s="1"/>
  <c r="R189" i="19"/>
  <c r="H195" i="20" s="1"/>
  <c r="R186" i="19"/>
  <c r="H192" i="20" s="1"/>
  <c r="R244" i="19"/>
  <c r="H250" i="20" s="1"/>
  <c r="R196" i="19"/>
  <c r="H202" i="20" s="1"/>
  <c r="R162" i="19"/>
  <c r="H168" i="20" s="1"/>
  <c r="R253" i="19"/>
  <c r="H259" i="20" s="1"/>
  <c r="R57" i="19"/>
  <c r="H63" i="20" s="1"/>
  <c r="R122" i="19"/>
  <c r="H128" i="20" s="1"/>
  <c r="R103" i="19"/>
  <c r="H109" i="20" s="1"/>
  <c r="R38" i="19"/>
  <c r="H44" i="20" s="1"/>
  <c r="R90" i="19"/>
  <c r="H96" i="20" s="1"/>
  <c r="R113" i="19"/>
  <c r="H119" i="20" s="1"/>
  <c r="R241" i="19"/>
  <c r="H247" i="20" s="1"/>
  <c r="R181" i="19"/>
  <c r="H187" i="20" s="1"/>
  <c r="R22" i="19"/>
  <c r="H28" i="20" s="1"/>
  <c r="R258" i="19"/>
  <c r="H264" i="20" s="1"/>
  <c r="R144" i="19"/>
  <c r="H150" i="20" s="1"/>
  <c r="R164" i="19"/>
  <c r="H170" i="20" s="1"/>
  <c r="R35" i="19"/>
  <c r="H41" i="20" s="1"/>
  <c r="R76" i="19"/>
  <c r="H82" i="20" s="1"/>
  <c r="R29" i="19"/>
  <c r="H35" i="20" s="1"/>
  <c r="R59" i="19"/>
  <c r="H65" i="20" s="1"/>
  <c r="R217" i="19"/>
  <c r="H223" i="20" s="1"/>
  <c r="R96" i="19"/>
  <c r="H102" i="20" s="1"/>
  <c r="R60" i="19"/>
  <c r="H66" i="20" s="1"/>
  <c r="R62" i="19"/>
  <c r="H68" i="20" s="1"/>
  <c r="R67" i="19"/>
  <c r="H73" i="20" s="1"/>
  <c r="R240" i="19"/>
  <c r="H246" i="20" s="1"/>
  <c r="R142" i="19"/>
  <c r="H148" i="20" s="1"/>
  <c r="R218" i="19"/>
  <c r="H224" i="20" s="1"/>
  <c r="R99" i="19"/>
  <c r="H105" i="20" s="1"/>
  <c r="R54" i="19"/>
  <c r="H60" i="20" s="1"/>
  <c r="R242" i="19"/>
  <c r="H248" i="20" s="1"/>
  <c r="R249" i="19"/>
  <c r="H255" i="20" s="1"/>
  <c r="R123" i="19"/>
  <c r="H129" i="20" s="1"/>
  <c r="R114" i="19"/>
  <c r="H120" i="20" s="1"/>
  <c r="R215" i="19"/>
  <c r="H221" i="20" s="1"/>
  <c r="O137" i="19"/>
  <c r="O245"/>
  <c r="O116"/>
  <c r="O160"/>
  <c r="O252"/>
  <c r="O55"/>
  <c r="O83"/>
  <c r="O93"/>
  <c r="O19"/>
  <c r="O197"/>
  <c r="O66"/>
  <c r="O15"/>
  <c r="O221"/>
  <c r="O215"/>
  <c r="O152"/>
  <c r="O132"/>
  <c r="O64"/>
  <c r="O165"/>
  <c r="O27"/>
  <c r="O89"/>
  <c r="O249"/>
  <c r="O111"/>
  <c r="O6"/>
  <c r="O28"/>
  <c r="O173"/>
  <c r="O18"/>
  <c r="O23"/>
  <c r="O54"/>
  <c r="O188"/>
  <c r="O121"/>
  <c r="O67"/>
  <c r="O218"/>
  <c r="O239"/>
  <c r="O40"/>
  <c r="O244"/>
  <c r="O205"/>
  <c r="O147"/>
  <c r="O232"/>
  <c r="O104"/>
  <c r="O216"/>
  <c r="O92"/>
  <c r="O102"/>
  <c r="O210"/>
  <c r="O105"/>
  <c r="O168"/>
  <c r="O72"/>
  <c r="O180"/>
  <c r="O39"/>
  <c r="O30"/>
  <c r="O154"/>
  <c r="O49"/>
  <c r="O24"/>
  <c r="O241"/>
  <c r="O204"/>
  <c r="O169"/>
  <c r="O257"/>
  <c r="O175"/>
  <c r="O22"/>
  <c r="O254"/>
  <c r="O90"/>
  <c r="O45"/>
  <c r="O136"/>
  <c r="O52"/>
  <c r="O246"/>
  <c r="O253"/>
  <c r="O178"/>
  <c r="O32"/>
  <c r="O202"/>
  <c r="O131"/>
  <c r="O107"/>
  <c r="O29"/>
  <c r="O192"/>
  <c r="O68"/>
  <c r="O43"/>
  <c r="O134"/>
  <c r="O95"/>
  <c r="O172"/>
  <c r="O212"/>
  <c r="O166"/>
  <c r="O114"/>
  <c r="O9"/>
  <c r="O71"/>
  <c r="O26"/>
  <c r="O234"/>
  <c r="O81"/>
  <c r="O159"/>
  <c r="O79"/>
  <c r="O98"/>
  <c r="O141"/>
  <c r="O183"/>
  <c r="O110"/>
  <c r="O150"/>
  <c r="O238"/>
  <c r="O138"/>
  <c r="O48"/>
  <c r="O233"/>
  <c r="O37"/>
  <c r="O185"/>
  <c r="O20"/>
  <c r="O151"/>
  <c r="O25"/>
  <c r="O5"/>
  <c r="O126"/>
  <c r="O237"/>
  <c r="O77"/>
  <c r="O129"/>
  <c r="O184"/>
  <c r="O162"/>
  <c r="O251"/>
  <c r="O33"/>
  <c r="O53"/>
  <c r="O16"/>
  <c r="O230"/>
  <c r="O59"/>
  <c r="O42"/>
  <c r="O167"/>
  <c r="O108"/>
  <c r="O80"/>
  <c r="O200"/>
  <c r="O35"/>
  <c r="O12"/>
  <c r="O255"/>
  <c r="O155"/>
  <c r="O181"/>
  <c r="O203"/>
  <c r="O161"/>
  <c r="O75"/>
  <c r="O214"/>
  <c r="O164"/>
  <c r="O7"/>
  <c r="O243"/>
  <c r="O58"/>
  <c r="O47"/>
  <c r="O31"/>
  <c r="O118"/>
  <c r="O207"/>
  <c r="O228"/>
  <c r="O57"/>
  <c r="O250"/>
  <c r="O198"/>
  <c r="O112"/>
  <c r="O231"/>
  <c r="O62"/>
  <c r="O91"/>
  <c r="O36"/>
  <c r="O124"/>
  <c r="O117"/>
  <c r="O119"/>
  <c r="O94"/>
  <c r="O41"/>
  <c r="O76"/>
  <c r="O135"/>
  <c r="O14"/>
  <c r="O145"/>
  <c r="O61"/>
  <c r="O213"/>
  <c r="O84"/>
  <c r="O225"/>
  <c r="O163"/>
  <c r="O201"/>
  <c r="O133"/>
  <c r="O219"/>
  <c r="O189"/>
  <c r="O123"/>
  <c r="O193"/>
  <c r="O258"/>
  <c r="O3"/>
  <c r="C9" i="20" s="1"/>
  <c r="O100" i="19"/>
  <c r="O143"/>
  <c r="O99"/>
  <c r="O69"/>
  <c r="O86"/>
  <c r="O130"/>
  <c r="O122"/>
  <c r="O177"/>
  <c r="O128"/>
  <c r="O4"/>
  <c r="O50"/>
  <c r="O127"/>
  <c r="O17"/>
  <c r="O199"/>
  <c r="O74"/>
  <c r="O209"/>
  <c r="O153"/>
  <c r="O103"/>
  <c r="O190"/>
  <c r="O158"/>
  <c r="O156"/>
  <c r="O146"/>
  <c r="O63"/>
  <c r="O106"/>
  <c r="O78"/>
  <c r="O144"/>
  <c r="O120"/>
  <c r="O60"/>
  <c r="O256"/>
  <c r="O87"/>
  <c r="O208"/>
  <c r="O101"/>
  <c r="O194"/>
  <c r="O229"/>
  <c r="O217"/>
  <c r="O113"/>
  <c r="O10"/>
  <c r="O88"/>
  <c r="O148"/>
  <c r="O70"/>
  <c r="O109"/>
  <c r="O97"/>
  <c r="O224"/>
  <c r="O115"/>
  <c r="O96"/>
  <c r="O222"/>
  <c r="O157"/>
  <c r="O182"/>
  <c r="O140"/>
  <c r="O56"/>
  <c r="O44"/>
  <c r="O195"/>
  <c r="O8"/>
  <c r="O65"/>
  <c r="O51"/>
  <c r="O206"/>
  <c r="T142"/>
  <c r="T182"/>
  <c r="T126"/>
  <c r="T15"/>
  <c r="T242"/>
  <c r="T108"/>
  <c r="T224"/>
  <c r="T174"/>
  <c r="T206"/>
  <c r="T155"/>
  <c r="T123"/>
  <c r="T165"/>
  <c r="T57"/>
  <c r="T93"/>
  <c r="T193"/>
  <c r="T119"/>
  <c r="T235"/>
  <c r="T223"/>
  <c r="T114"/>
  <c r="T151"/>
  <c r="T50"/>
  <c r="T245"/>
  <c r="T208"/>
  <c r="T254"/>
  <c r="T104"/>
  <c r="T5"/>
  <c r="T186"/>
  <c r="T59"/>
  <c r="T38"/>
  <c r="T166"/>
  <c r="T122"/>
  <c r="T250"/>
  <c r="T258"/>
  <c r="T175"/>
  <c r="T207"/>
  <c r="T161"/>
  <c r="T127"/>
  <c r="T105"/>
  <c r="T116"/>
  <c r="T173"/>
  <c r="T14"/>
  <c r="T75"/>
  <c r="T89"/>
  <c r="T256"/>
  <c r="T215"/>
  <c r="T52"/>
  <c r="T146"/>
  <c r="T46"/>
  <c r="T9"/>
  <c r="T37"/>
  <c r="T222"/>
  <c r="T74"/>
  <c r="T110"/>
  <c r="T115"/>
  <c r="T49"/>
  <c r="T55"/>
  <c r="T124"/>
  <c r="T181"/>
  <c r="T129"/>
  <c r="T98"/>
  <c r="T212"/>
  <c r="T178"/>
  <c r="T68"/>
  <c r="T76"/>
  <c r="W182"/>
  <c r="K188" i="20" s="1"/>
  <c r="W65" i="19"/>
  <c r="W134"/>
  <c r="W222"/>
  <c r="W202"/>
  <c r="W138"/>
  <c r="K144" i="20" s="1"/>
  <c r="W36" i="19"/>
  <c r="W92"/>
  <c r="W84"/>
  <c r="W66"/>
  <c r="W38"/>
  <c r="W52"/>
  <c r="W74"/>
  <c r="W147"/>
  <c r="W106"/>
  <c r="W118"/>
  <c r="W232"/>
  <c r="K238" i="20" s="1"/>
  <c r="W4" i="19"/>
  <c r="W175"/>
  <c r="K181" i="20" s="1"/>
  <c r="W151" i="19"/>
  <c r="W158"/>
  <c r="W82"/>
  <c r="K88" i="20" s="1"/>
  <c r="W41" i="19"/>
  <c r="W225"/>
  <c r="K231" i="20" s="1"/>
  <c r="W257" i="19"/>
  <c r="K263" i="20" s="1"/>
  <c r="W155" i="19"/>
  <c r="W244"/>
  <c r="W72"/>
  <c r="W116"/>
  <c r="K122" i="20" s="1"/>
  <c r="W133" i="19"/>
  <c r="W114"/>
  <c r="W195"/>
  <c r="T194"/>
  <c r="T148"/>
  <c r="T246"/>
  <c r="T255"/>
  <c r="T200"/>
  <c r="T149"/>
  <c r="T167"/>
  <c r="T247"/>
  <c r="T77"/>
  <c r="T249"/>
  <c r="T133"/>
  <c r="T36"/>
  <c r="T79"/>
  <c r="T56"/>
  <c r="T136"/>
  <c r="T159"/>
  <c r="T20"/>
  <c r="T47"/>
  <c r="T26"/>
  <c r="T238"/>
  <c r="T18"/>
  <c r="T231"/>
  <c r="T23"/>
  <c r="T141"/>
  <c r="T198"/>
  <c r="T257"/>
  <c r="T243"/>
  <c r="T33"/>
  <c r="T106"/>
  <c r="T3"/>
  <c r="T230"/>
  <c r="T130"/>
  <c r="T253"/>
  <c r="T251"/>
  <c r="T145"/>
  <c r="T131"/>
  <c r="T168"/>
  <c r="T140"/>
  <c r="T189"/>
  <c r="T211"/>
  <c r="T196"/>
  <c r="T7"/>
  <c r="T31"/>
  <c r="T214"/>
  <c r="T4"/>
  <c r="T244"/>
  <c r="T53"/>
  <c r="T225"/>
  <c r="T8"/>
  <c r="T42"/>
  <c r="T184"/>
  <c r="T199"/>
  <c r="T54"/>
  <c r="T219"/>
  <c r="T152"/>
  <c r="T70"/>
  <c r="T216"/>
  <c r="T180"/>
  <c r="T205"/>
  <c r="T67"/>
  <c r="T153"/>
  <c r="T187"/>
  <c r="T217"/>
  <c r="T94"/>
  <c r="W169"/>
  <c r="W88"/>
  <c r="W76"/>
  <c r="W236"/>
  <c r="W35"/>
  <c r="W43"/>
  <c r="W89"/>
  <c r="W183"/>
  <c r="W131"/>
  <c r="W6"/>
  <c r="W177"/>
  <c r="W55"/>
  <c r="W58"/>
  <c r="W165"/>
  <c r="W210"/>
  <c r="W168"/>
  <c r="W227"/>
  <c r="W123"/>
  <c r="W129"/>
  <c r="W29"/>
  <c r="W145"/>
  <c r="K151" i="20" s="1"/>
  <c r="W200" i="19"/>
  <c r="W181"/>
  <c r="W53"/>
  <c r="W241"/>
  <c r="W189"/>
  <c r="W234"/>
  <c r="W81"/>
  <c r="W213"/>
  <c r="K219" i="20" s="1"/>
  <c r="W103" i="19"/>
  <c r="W28"/>
  <c r="W141"/>
  <c r="T72"/>
  <c r="T169"/>
  <c r="T35"/>
  <c r="T58"/>
  <c r="T237"/>
  <c r="T44"/>
  <c r="T86"/>
  <c r="T239"/>
  <c r="T218"/>
  <c r="T138"/>
  <c r="T137"/>
  <c r="T82"/>
  <c r="T6"/>
  <c r="T252"/>
  <c r="T12"/>
  <c r="T29"/>
  <c r="T203"/>
  <c r="T107"/>
  <c r="T132"/>
  <c r="T241"/>
  <c r="T111"/>
  <c r="T66"/>
  <c r="T232"/>
  <c r="T103"/>
  <c r="T190"/>
  <c r="T17"/>
  <c r="T213"/>
  <c r="T220"/>
  <c r="T234"/>
  <c r="T78"/>
  <c r="T236"/>
  <c r="T10"/>
  <c r="W101"/>
  <c r="W110"/>
  <c r="W162"/>
  <c r="W21"/>
  <c r="W59"/>
  <c r="W94"/>
  <c r="W201"/>
  <c r="W63"/>
  <c r="W193"/>
  <c r="W206"/>
  <c r="W70"/>
  <c r="W156"/>
  <c r="W252"/>
  <c r="W205"/>
  <c r="W20"/>
  <c r="W10"/>
  <c r="W170"/>
  <c r="K176" i="20" s="1"/>
  <c r="W215" i="19"/>
  <c r="K221" i="20" s="1"/>
  <c r="W186" i="19"/>
  <c r="W34"/>
  <c r="W126"/>
  <c r="W91"/>
  <c r="W33"/>
  <c r="W31"/>
  <c r="W157"/>
  <c r="W207"/>
  <c r="W61"/>
  <c r="W71"/>
  <c r="W221"/>
  <c r="W104"/>
  <c r="K110" i="20" s="1"/>
  <c r="W11" i="19"/>
  <c r="W214"/>
  <c r="W208"/>
  <c r="T160"/>
  <c r="T41"/>
  <c r="T87"/>
  <c r="T226"/>
  <c r="T88"/>
  <c r="T39"/>
  <c r="T228"/>
  <c r="T99"/>
  <c r="T150"/>
  <c r="T81"/>
  <c r="T80"/>
  <c r="T221"/>
  <c r="T109"/>
  <c r="T65"/>
  <c r="T62"/>
  <c r="T69"/>
  <c r="T60"/>
  <c r="T83"/>
  <c r="T121"/>
  <c r="T164"/>
  <c r="T147"/>
  <c r="T84"/>
  <c r="T229"/>
  <c r="T204"/>
  <c r="T143"/>
  <c r="T210"/>
  <c r="T172"/>
  <c r="T90"/>
  <c r="T195"/>
  <c r="T73"/>
  <c r="T125"/>
  <c r="T45"/>
  <c r="W105"/>
  <c r="W143"/>
  <c r="W255"/>
  <c r="W242"/>
  <c r="K248" i="20" s="1"/>
  <c r="W93" i="19"/>
  <c r="W220"/>
  <c r="K226" i="20" s="1"/>
  <c r="W112" i="19"/>
  <c r="W57"/>
  <c r="W64"/>
  <c r="W194"/>
  <c r="W140"/>
  <c r="W230"/>
  <c r="W251"/>
  <c r="W196"/>
  <c r="W128"/>
  <c r="K134" i="20" s="1"/>
  <c r="W153" i="19"/>
  <c r="W17"/>
  <c r="W75"/>
  <c r="W235"/>
  <c r="W80"/>
  <c r="W259"/>
  <c r="W119"/>
  <c r="W13"/>
  <c r="W109"/>
  <c r="W178"/>
  <c r="W253"/>
  <c r="W209"/>
  <c r="W22"/>
  <c r="W239"/>
  <c r="W248"/>
  <c r="K254" i="20" s="1"/>
  <c r="W173" i="19"/>
  <c r="W130"/>
  <c r="K136" i="20" s="1"/>
  <c r="T240" i="19"/>
  <c r="T170"/>
  <c r="T209"/>
  <c r="T91"/>
  <c r="T22"/>
  <c r="T16"/>
  <c r="T192"/>
  <c r="T188"/>
  <c r="T248"/>
  <c r="T154"/>
  <c r="T43"/>
  <c r="T144"/>
  <c r="T179"/>
  <c r="T34"/>
  <c r="T97"/>
  <c r="T157"/>
  <c r="T112"/>
  <c r="T113"/>
  <c r="T64"/>
  <c r="T71"/>
  <c r="T163"/>
  <c r="T24"/>
  <c r="T177"/>
  <c r="T13"/>
  <c r="T202"/>
  <c r="T185"/>
  <c r="T120"/>
  <c r="T176"/>
  <c r="T171"/>
  <c r="T135"/>
  <c r="T92"/>
  <c r="T128"/>
  <c r="W30"/>
  <c r="W226"/>
  <c r="W19"/>
  <c r="W179"/>
  <c r="W161"/>
  <c r="W217"/>
  <c r="W85"/>
  <c r="W83"/>
  <c r="W228"/>
  <c r="W120"/>
  <c r="W39"/>
  <c r="W44"/>
  <c r="W216"/>
  <c r="W238"/>
  <c r="W142"/>
  <c r="W212"/>
  <c r="W54"/>
  <c r="W127"/>
  <c r="W136"/>
  <c r="K142" i="20" s="1"/>
  <c r="W188" i="19"/>
  <c r="K194" i="20" s="1"/>
  <c r="W97" i="19"/>
  <c r="W7"/>
  <c r="W198"/>
  <c r="W246"/>
  <c r="W258"/>
  <c r="W229"/>
  <c r="W26"/>
  <c r="W204"/>
  <c r="W150"/>
  <c r="W137"/>
  <c r="K143" i="20" s="1"/>
  <c r="W146" i="19"/>
  <c r="T134"/>
  <c r="T32"/>
  <c r="T162"/>
  <c r="T95"/>
  <c r="T156"/>
  <c r="T201"/>
  <c r="T96"/>
  <c r="T25"/>
  <c r="T28"/>
  <c r="T21"/>
  <c r="T183"/>
  <c r="T158"/>
  <c r="T139"/>
  <c r="T197"/>
  <c r="T117"/>
  <c r="T63"/>
  <c r="T118"/>
  <c r="T101"/>
  <c r="T100"/>
  <c r="T102"/>
  <c r="T30"/>
  <c r="T233"/>
  <c r="T19"/>
  <c r="T48"/>
  <c r="T27"/>
  <c r="T51"/>
  <c r="T85"/>
  <c r="T61"/>
  <c r="T227"/>
  <c r="T191"/>
  <c r="T40"/>
  <c r="K264" i="20" l="1"/>
  <c r="C263" s="1"/>
  <c r="K153"/>
  <c r="K185"/>
  <c r="K237"/>
  <c r="C237" s="1"/>
  <c r="K105"/>
  <c r="K147"/>
  <c r="K252"/>
  <c r="K218"/>
  <c r="C218" s="1"/>
  <c r="K199"/>
  <c r="C198" s="1"/>
  <c r="K80"/>
  <c r="K132"/>
  <c r="K258"/>
  <c r="K65"/>
  <c r="K213"/>
  <c r="K116"/>
  <c r="C116" s="1"/>
  <c r="K146"/>
  <c r="K265"/>
  <c r="K206"/>
  <c r="K118"/>
  <c r="C117" s="1"/>
  <c r="K220"/>
  <c r="C219" s="1"/>
  <c r="K59"/>
  <c r="K214"/>
  <c r="K234"/>
  <c r="K184"/>
  <c r="K195"/>
  <c r="K177"/>
  <c r="C176" s="1"/>
  <c r="K173"/>
  <c r="K196"/>
  <c r="K90"/>
  <c r="K259"/>
  <c r="K203"/>
  <c r="J164"/>
  <c r="J49"/>
  <c r="J127"/>
  <c r="J226"/>
  <c r="G226"/>
  <c r="J247"/>
  <c r="G247"/>
  <c r="J88"/>
  <c r="B88" s="1"/>
  <c r="J64"/>
  <c r="B64" s="1"/>
  <c r="J73"/>
  <c r="B73" s="1"/>
  <c r="J205"/>
  <c r="J220"/>
  <c r="J137"/>
  <c r="J39"/>
  <c r="J244"/>
  <c r="G244"/>
  <c r="J42"/>
  <c r="J261"/>
  <c r="G261"/>
  <c r="J104"/>
  <c r="B104" s="1"/>
  <c r="J80"/>
  <c r="B80" s="1"/>
  <c r="J262"/>
  <c r="G262"/>
  <c r="J167"/>
  <c r="J65"/>
  <c r="B65" s="1"/>
  <c r="J157"/>
  <c r="J171"/>
  <c r="J21"/>
  <c r="J108"/>
  <c r="B108" s="1"/>
  <c r="J101"/>
  <c r="B101" s="1"/>
  <c r="J70"/>
  <c r="B70" s="1"/>
  <c r="J178"/>
  <c r="J36"/>
  <c r="J162"/>
  <c r="J77"/>
  <c r="B77" s="1"/>
  <c r="J97"/>
  <c r="B97" s="1"/>
  <c r="J96"/>
  <c r="B96" s="1"/>
  <c r="J170"/>
  <c r="J227"/>
  <c r="G227"/>
  <c r="J232"/>
  <c r="G232"/>
  <c r="J240"/>
  <c r="G240"/>
  <c r="J117"/>
  <c r="B117" s="1"/>
  <c r="J12"/>
  <c r="J243"/>
  <c r="G243"/>
  <c r="J159"/>
  <c r="J60"/>
  <c r="B60" s="1"/>
  <c r="J10"/>
  <c r="J174"/>
  <c r="J112"/>
  <c r="B112" s="1"/>
  <c r="J24"/>
  <c r="J85"/>
  <c r="B85" s="1"/>
  <c r="J206"/>
  <c r="J218"/>
  <c r="J116"/>
  <c r="B116" s="1"/>
  <c r="J221"/>
  <c r="J133"/>
  <c r="J44"/>
  <c r="J56"/>
  <c r="J63"/>
  <c r="B63" s="1"/>
  <c r="J248"/>
  <c r="G248"/>
  <c r="J67"/>
  <c r="B67" s="1"/>
  <c r="J126"/>
  <c r="J215"/>
  <c r="J86"/>
  <c r="B86" s="1"/>
  <c r="J93"/>
  <c r="B93" s="1"/>
  <c r="J233"/>
  <c r="G233"/>
  <c r="J145"/>
  <c r="J182"/>
  <c r="J150"/>
  <c r="J197"/>
  <c r="J239"/>
  <c r="G239"/>
  <c r="J203"/>
  <c r="J207"/>
  <c r="J177"/>
  <c r="J169"/>
  <c r="J185"/>
  <c r="J28"/>
  <c r="J201"/>
  <c r="J153"/>
  <c r="J115"/>
  <c r="B115" s="1"/>
  <c r="J94"/>
  <c r="B94" s="1"/>
  <c r="J84"/>
  <c r="B84" s="1"/>
  <c r="J72"/>
  <c r="B72" s="1"/>
  <c r="J258"/>
  <c r="G258"/>
  <c r="J50"/>
  <c r="J193"/>
  <c r="J225"/>
  <c r="J250"/>
  <c r="G250"/>
  <c r="J146"/>
  <c r="J9"/>
  <c r="B9" s="1"/>
  <c r="J237"/>
  <c r="G237"/>
  <c r="J62"/>
  <c r="B62" s="1"/>
  <c r="J155"/>
  <c r="J184"/>
  <c r="J121"/>
  <c r="B121" s="1"/>
  <c r="J58"/>
  <c r="B58" s="1"/>
  <c r="J111"/>
  <c r="B111" s="1"/>
  <c r="J172"/>
  <c r="J251"/>
  <c r="G251"/>
  <c r="J99"/>
  <c r="B99" s="1"/>
  <c r="J114"/>
  <c r="B114" s="1"/>
  <c r="J91"/>
  <c r="B91" s="1"/>
  <c r="J25"/>
  <c r="J102"/>
  <c r="B102" s="1"/>
  <c r="J30"/>
  <c r="J71"/>
  <c r="B71" s="1"/>
  <c r="J242"/>
  <c r="G242"/>
  <c r="J59"/>
  <c r="B59" s="1"/>
  <c r="J236"/>
  <c r="G236"/>
  <c r="J74"/>
  <c r="B74" s="1"/>
  <c r="J122"/>
  <c r="B122" s="1"/>
  <c r="J214"/>
  <c r="J230"/>
  <c r="G230"/>
  <c r="J46"/>
  <c r="J123"/>
  <c r="B123" s="1"/>
  <c r="J40"/>
  <c r="J79"/>
  <c r="B79" s="1"/>
  <c r="J45"/>
  <c r="J18"/>
  <c r="J158"/>
  <c r="J195"/>
  <c r="J142"/>
  <c r="J152"/>
  <c r="J69"/>
  <c r="B69" s="1"/>
  <c r="J98"/>
  <c r="B98" s="1"/>
  <c r="J183"/>
  <c r="J103"/>
  <c r="B103" s="1"/>
  <c r="J198"/>
  <c r="J131"/>
  <c r="J235"/>
  <c r="G235"/>
  <c r="J68"/>
  <c r="B68" s="1"/>
  <c r="J234"/>
  <c r="G234"/>
  <c r="J16"/>
  <c r="J109"/>
  <c r="B109" s="1"/>
  <c r="J35"/>
  <c r="J245"/>
  <c r="G245"/>
  <c r="J100"/>
  <c r="B100" s="1"/>
  <c r="J76"/>
  <c r="B76" s="1"/>
  <c r="J231"/>
  <c r="G231"/>
  <c r="J217"/>
  <c r="J136"/>
  <c r="J147"/>
  <c r="J165"/>
  <c r="J253"/>
  <c r="G253"/>
  <c r="J82"/>
  <c r="B82" s="1"/>
  <c r="J61"/>
  <c r="B61" s="1"/>
  <c r="J52"/>
  <c r="J179"/>
  <c r="J256"/>
  <c r="G256"/>
  <c r="J260"/>
  <c r="G260"/>
  <c r="J125"/>
  <c r="J180"/>
  <c r="J141"/>
  <c r="J22"/>
  <c r="J90"/>
  <c r="B90" s="1"/>
  <c r="J238"/>
  <c r="G238"/>
  <c r="J92"/>
  <c r="B92" s="1"/>
  <c r="J223"/>
  <c r="J29"/>
  <c r="J173"/>
  <c r="J55"/>
  <c r="J128"/>
  <c r="J199"/>
  <c r="J54"/>
  <c r="J31"/>
  <c r="J33"/>
  <c r="J124"/>
  <c r="J34"/>
  <c r="J140"/>
  <c r="J134"/>
  <c r="J19"/>
  <c r="J163"/>
  <c r="J194"/>
  <c r="J51"/>
  <c r="J210"/>
  <c r="J75"/>
  <c r="B75" s="1"/>
  <c r="J105"/>
  <c r="B105" s="1"/>
  <c r="J196"/>
  <c r="J209"/>
  <c r="J224"/>
  <c r="J78"/>
  <c r="B78" s="1"/>
  <c r="J222"/>
  <c r="J14"/>
  <c r="J202"/>
  <c r="J259"/>
  <c r="G259"/>
  <c r="J204"/>
  <c r="J26"/>
  <c r="J83"/>
  <c r="B83" s="1"/>
  <c r="J200"/>
  <c r="J130"/>
  <c r="J15"/>
  <c r="J20"/>
  <c r="J264"/>
  <c r="G264"/>
  <c r="J110"/>
  <c r="B110" s="1"/>
  <c r="J241"/>
  <c r="G241"/>
  <c r="J212"/>
  <c r="J148"/>
  <c r="J57"/>
  <c r="J107"/>
  <c r="B107" s="1"/>
  <c r="J27"/>
  <c r="J38"/>
  <c r="J208"/>
  <c r="J118"/>
  <c r="B118" s="1"/>
  <c r="J254"/>
  <c r="G254"/>
  <c r="J246"/>
  <c r="G246"/>
  <c r="J149"/>
  <c r="J66"/>
  <c r="B66" s="1"/>
  <c r="J156"/>
  <c r="J166"/>
  <c r="J23"/>
  <c r="J113"/>
  <c r="B113" s="1"/>
  <c r="J144"/>
  <c r="J175"/>
  <c r="J186"/>
  <c r="J48"/>
  <c r="J13"/>
  <c r="J257"/>
  <c r="G257"/>
  <c r="J263"/>
  <c r="G263"/>
  <c r="J53"/>
  <c r="J255"/>
  <c r="G255"/>
  <c r="J154"/>
  <c r="J187"/>
  <c r="J43"/>
  <c r="J81"/>
  <c r="B81" s="1"/>
  <c r="J181"/>
  <c r="J11"/>
  <c r="J229"/>
  <c r="G229"/>
  <c r="J161"/>
  <c r="J188"/>
  <c r="J106"/>
  <c r="B106" s="1"/>
  <c r="J189"/>
  <c r="J168"/>
  <c r="J191"/>
  <c r="J119"/>
  <c r="B119" s="1"/>
  <c r="J160"/>
  <c r="J176"/>
  <c r="J216"/>
  <c r="J89"/>
  <c r="B89" s="1"/>
  <c r="J87"/>
  <c r="B87" s="1"/>
  <c r="J47"/>
  <c r="J219"/>
  <c r="J138"/>
  <c r="J143"/>
  <c r="J41"/>
  <c r="J211"/>
  <c r="J190"/>
  <c r="J37"/>
  <c r="J151"/>
  <c r="J249"/>
  <c r="G249"/>
  <c r="J32"/>
  <c r="J139"/>
  <c r="J252"/>
  <c r="G252"/>
  <c r="J135"/>
  <c r="J228"/>
  <c r="G228"/>
  <c r="J95"/>
  <c r="B95" s="1"/>
  <c r="J213"/>
  <c r="J192"/>
  <c r="J120"/>
  <c r="B120" s="1"/>
  <c r="J129"/>
  <c r="J132"/>
  <c r="F96"/>
  <c r="F19"/>
  <c r="F207"/>
  <c r="F149"/>
  <c r="F200"/>
  <c r="F98"/>
  <c r="F156"/>
  <c r="F186"/>
  <c r="F151"/>
  <c r="F234"/>
  <c r="F201"/>
  <c r="F119"/>
  <c r="F263"/>
  <c r="F65"/>
  <c r="F39"/>
  <c r="F10"/>
  <c r="F118"/>
  <c r="F247"/>
  <c r="F204"/>
  <c r="F244"/>
  <c r="F27"/>
  <c r="F216"/>
  <c r="F168"/>
  <c r="F76"/>
  <c r="F202"/>
  <c r="F159"/>
  <c r="F141"/>
  <c r="F146"/>
  <c r="F50"/>
  <c r="F178"/>
  <c r="F126"/>
  <c r="F152"/>
  <c r="F210"/>
  <c r="F167"/>
  <c r="F182"/>
  <c r="F150"/>
  <c r="F172"/>
  <c r="F170"/>
  <c r="F213"/>
  <c r="F162"/>
  <c r="F16"/>
  <c r="F221"/>
  <c r="F63"/>
  <c r="F89"/>
  <c r="F211"/>
  <c r="F114"/>
  <c r="F15"/>
  <c r="F158"/>
  <c r="F224"/>
  <c r="F57"/>
  <c r="F58"/>
  <c r="F31"/>
  <c r="F218"/>
  <c r="F161"/>
  <c r="F33"/>
  <c r="F23"/>
  <c r="F107"/>
  <c r="F148"/>
  <c r="F32"/>
  <c r="F229"/>
  <c r="F139"/>
  <c r="F59"/>
  <c r="F17"/>
  <c r="F185"/>
  <c r="F252"/>
  <c r="F73"/>
  <c r="F206"/>
  <c r="F183"/>
  <c r="F171"/>
  <c r="F97"/>
  <c r="F217"/>
  <c r="F212"/>
  <c r="F133"/>
  <c r="F235"/>
  <c r="F51"/>
  <c r="F41"/>
  <c r="F251"/>
  <c r="F259"/>
  <c r="F179"/>
  <c r="F95"/>
  <c r="F137"/>
  <c r="F25"/>
  <c r="F177"/>
  <c r="F100"/>
  <c r="F24"/>
  <c r="F91"/>
  <c r="F77"/>
  <c r="F26"/>
  <c r="F11"/>
  <c r="F140"/>
  <c r="F254"/>
  <c r="F220"/>
  <c r="F194"/>
  <c r="F112"/>
  <c r="F130"/>
  <c r="F94"/>
  <c r="F262"/>
  <c r="F74"/>
  <c r="F105"/>
  <c r="F81"/>
  <c r="F85"/>
  <c r="F169"/>
  <c r="F154"/>
  <c r="F124"/>
  <c r="F70"/>
  <c r="F144"/>
  <c r="F131"/>
  <c r="F173"/>
  <c r="F42"/>
  <c r="F181"/>
  <c r="F36"/>
  <c r="F187"/>
  <c r="F129"/>
  <c r="F44"/>
  <c r="F258"/>
  <c r="F49"/>
  <c r="F37"/>
  <c r="F134"/>
  <c r="F55"/>
  <c r="F106"/>
  <c r="F196"/>
  <c r="F109"/>
  <c r="F228"/>
  <c r="F14"/>
  <c r="F226"/>
  <c r="F138"/>
  <c r="F209"/>
  <c r="F54"/>
  <c r="F38"/>
  <c r="F132"/>
  <c r="F215"/>
  <c r="F195"/>
  <c r="F80"/>
  <c r="F103"/>
  <c r="F86"/>
  <c r="F13"/>
  <c r="F29"/>
  <c r="F9"/>
  <c r="F260"/>
  <c r="F46"/>
  <c r="F256"/>
  <c r="F166"/>
  <c r="F135"/>
  <c r="F160"/>
  <c r="F180"/>
  <c r="F193"/>
  <c r="F122"/>
  <c r="F30"/>
  <c r="F61"/>
  <c r="F243"/>
  <c r="F34"/>
  <c r="F143"/>
  <c r="F22"/>
  <c r="F108"/>
  <c r="F264"/>
  <c r="F66"/>
  <c r="F230"/>
  <c r="F87"/>
  <c r="F56"/>
  <c r="F64"/>
  <c r="F20"/>
  <c r="F190"/>
  <c r="F78"/>
  <c r="F88"/>
  <c r="F93"/>
  <c r="F69"/>
  <c r="F155"/>
  <c r="F68"/>
  <c r="F52"/>
  <c r="F175"/>
  <c r="F203"/>
  <c r="F257"/>
  <c r="F189"/>
  <c r="F198"/>
  <c r="F60"/>
  <c r="F79"/>
  <c r="F164"/>
  <c r="F117"/>
  <c r="F233"/>
  <c r="F115"/>
  <c r="F40"/>
  <c r="F246"/>
  <c r="F62"/>
  <c r="F241"/>
  <c r="F255"/>
  <c r="F165"/>
  <c r="F192"/>
  <c r="F237"/>
  <c r="F99"/>
  <c r="F174"/>
  <c r="F90"/>
  <c r="F111"/>
  <c r="F227"/>
  <c r="F232"/>
  <c r="F53"/>
  <c r="F222"/>
  <c r="F127"/>
  <c r="F248"/>
  <c r="F120"/>
  <c r="F236"/>
  <c r="F123"/>
  <c r="F72"/>
  <c r="F128"/>
  <c r="F176"/>
  <c r="F43"/>
  <c r="F240"/>
  <c r="F238"/>
  <c r="F199"/>
  <c r="F225"/>
  <c r="F157"/>
  <c r="F147"/>
  <c r="F121"/>
  <c r="F253"/>
  <c r="F102"/>
  <c r="F67"/>
  <c r="F145"/>
  <c r="F261"/>
  <c r="F191"/>
  <c r="F21"/>
  <c r="F125"/>
  <c r="F239"/>
  <c r="F197"/>
  <c r="F205"/>
  <c r="F188"/>
  <c r="F116"/>
  <c r="F104"/>
  <c r="F45"/>
  <c r="F208"/>
  <c r="F184"/>
  <c r="F47"/>
  <c r="F250"/>
  <c r="F142"/>
  <c r="F101"/>
  <c r="F92"/>
  <c r="F153"/>
  <c r="F83"/>
  <c r="F71"/>
  <c r="F245"/>
  <c r="F110"/>
  <c r="F223"/>
  <c r="F84"/>
  <c r="F231"/>
  <c r="F249"/>
  <c r="F214"/>
  <c r="F219"/>
  <c r="F18"/>
  <c r="F163"/>
  <c r="F48"/>
  <c r="F35"/>
  <c r="F28"/>
  <c r="F75"/>
  <c r="F242"/>
  <c r="F12"/>
  <c r="F136"/>
  <c r="F113"/>
  <c r="K200"/>
  <c r="K240"/>
  <c r="K175"/>
  <c r="C175" s="1"/>
  <c r="K229"/>
  <c r="K244"/>
  <c r="K207"/>
  <c r="K216"/>
  <c r="C216" s="1"/>
  <c r="K120"/>
  <c r="K155"/>
  <c r="K126"/>
  <c r="K232"/>
  <c r="C231" s="1"/>
  <c r="K76"/>
  <c r="K156"/>
  <c r="K222"/>
  <c r="C221" s="1"/>
  <c r="K99"/>
  <c r="K100"/>
  <c r="C100" s="1"/>
  <c r="K109"/>
  <c r="C109" s="1"/>
  <c r="K223"/>
  <c r="K112"/>
  <c r="K253"/>
  <c r="C253" s="1"/>
  <c r="K131"/>
  <c r="C130" s="1"/>
  <c r="K170"/>
  <c r="K225"/>
  <c r="C225" s="1"/>
  <c r="K178"/>
  <c r="K215"/>
  <c r="K61"/>
  <c r="K172"/>
  <c r="K121"/>
  <c r="C121" s="1"/>
  <c r="K141"/>
  <c r="C141" s="1"/>
  <c r="K210"/>
  <c r="K236"/>
  <c r="K152"/>
  <c r="K204"/>
  <c r="K179"/>
  <c r="K69"/>
  <c r="K174"/>
  <c r="K201"/>
  <c r="K124"/>
  <c r="K98"/>
  <c r="K158"/>
  <c r="K68"/>
  <c r="K106"/>
  <c r="K78"/>
  <c r="K255"/>
  <c r="C254" s="1"/>
  <c r="K251"/>
  <c r="K191"/>
  <c r="K119"/>
  <c r="K180"/>
  <c r="K224"/>
  <c r="K60"/>
  <c r="K70"/>
  <c r="K212"/>
  <c r="K129"/>
  <c r="K161"/>
  <c r="K148"/>
  <c r="K235"/>
  <c r="K133"/>
  <c r="K183"/>
  <c r="C182" s="1"/>
  <c r="K140"/>
  <c r="K169"/>
  <c r="K102"/>
  <c r="C101" s="1"/>
  <c r="K228"/>
  <c r="K115"/>
  <c r="K164"/>
  <c r="K166"/>
  <c r="K159"/>
  <c r="K189"/>
  <c r="C188" s="1"/>
  <c r="K260"/>
  <c r="K135"/>
  <c r="C135" s="1"/>
  <c r="K94"/>
  <c r="K165"/>
  <c r="K162"/>
  <c r="K250"/>
  <c r="K209"/>
  <c r="K227"/>
  <c r="K138"/>
  <c r="K149"/>
  <c r="K160"/>
  <c r="K103"/>
  <c r="K211"/>
  <c r="K150"/>
  <c r="K96"/>
  <c r="K111"/>
  <c r="K75"/>
  <c r="K154"/>
  <c r="K230"/>
  <c r="C230" s="1"/>
  <c r="K167"/>
  <c r="K245"/>
  <c r="K125"/>
  <c r="K123"/>
  <c r="C122" s="1"/>
  <c r="K256"/>
  <c r="K233"/>
  <c r="K186"/>
  <c r="K87"/>
  <c r="C87" s="1"/>
  <c r="K139"/>
  <c r="K97"/>
  <c r="K171"/>
  <c r="K202"/>
  <c r="K187"/>
  <c r="K95"/>
  <c r="K193"/>
  <c r="C193" s="1"/>
  <c r="K89"/>
  <c r="C88" s="1"/>
  <c r="K163"/>
  <c r="K107"/>
  <c r="K247"/>
  <c r="C247" s="1"/>
  <c r="K137"/>
  <c r="C136" s="1"/>
  <c r="K108"/>
  <c r="K81"/>
  <c r="K67"/>
  <c r="K192"/>
  <c r="K168"/>
  <c r="K243"/>
  <c r="K205"/>
  <c r="K261"/>
  <c r="K242"/>
  <c r="K157"/>
  <c r="K79"/>
  <c r="K127"/>
  <c r="K262"/>
  <c r="C262" s="1"/>
  <c r="K66"/>
  <c r="K113"/>
  <c r="C113" s="1"/>
  <c r="K241"/>
  <c r="K86"/>
  <c r="K208"/>
  <c r="K197"/>
  <c r="K128"/>
  <c r="K239"/>
  <c r="C238" s="1"/>
  <c r="K190"/>
  <c r="K257"/>
  <c r="C73"/>
  <c r="C143"/>
  <c r="C144"/>
  <c r="C181"/>
  <c r="C248"/>
  <c r="C142"/>
  <c r="C264" l="1"/>
  <c r="C185"/>
  <c r="C152"/>
  <c r="C184"/>
  <c r="C236"/>
  <c r="C80"/>
  <c r="C233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39" s="1"/>
  <c r="B40" s="1"/>
  <c r="B41" s="1"/>
  <c r="B42" s="1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56" s="1"/>
  <c r="B57" s="1"/>
  <c r="C105"/>
  <c r="C146"/>
  <c r="C251"/>
  <c r="C199"/>
  <c r="C217"/>
  <c r="C115"/>
  <c r="C79"/>
  <c r="C202"/>
  <c r="C177"/>
  <c r="C196"/>
  <c r="C65"/>
  <c r="C220"/>
  <c r="C257"/>
  <c r="C258"/>
  <c r="C132"/>
  <c r="C212"/>
  <c r="C145"/>
  <c r="C203"/>
  <c r="C213"/>
  <c r="C172"/>
  <c r="C195"/>
  <c r="C194"/>
  <c r="C206"/>
  <c r="C205"/>
  <c r="C259"/>
  <c r="C200"/>
  <c r="C240"/>
  <c r="C124"/>
  <c r="C131"/>
  <c r="C154"/>
  <c r="C222"/>
  <c r="C126"/>
  <c r="C108"/>
  <c r="C155"/>
  <c r="C169"/>
  <c r="C252"/>
  <c r="C119"/>
  <c r="C174"/>
  <c r="C228"/>
  <c r="C224"/>
  <c r="C140"/>
  <c r="C99"/>
  <c r="C243"/>
  <c r="C244"/>
  <c r="C75"/>
  <c r="C215"/>
  <c r="C98"/>
  <c r="C60"/>
  <c r="C214"/>
  <c r="C111"/>
  <c r="C178"/>
  <c r="C173"/>
  <c r="C68"/>
  <c r="C171"/>
  <c r="C120"/>
  <c r="C97"/>
  <c r="C106"/>
  <c r="C69"/>
  <c r="C157"/>
  <c r="C158"/>
  <c r="C209"/>
  <c r="C67"/>
  <c r="C235"/>
  <c r="C210"/>
  <c r="C179"/>
  <c r="C151"/>
  <c r="C183"/>
  <c r="C246"/>
  <c r="C223"/>
  <c r="C250"/>
  <c r="C227"/>
  <c r="C234"/>
  <c r="C180"/>
  <c r="C226"/>
  <c r="C229"/>
  <c r="C191"/>
  <c r="C161"/>
  <c r="C159"/>
  <c r="C133"/>
  <c r="C102"/>
  <c r="C165"/>
  <c r="C148"/>
  <c r="C118"/>
  <c r="C160"/>
  <c r="C186"/>
  <c r="C166"/>
  <c r="C147"/>
  <c r="C164"/>
  <c r="C128"/>
  <c r="C134"/>
  <c r="C129"/>
  <c r="C163"/>
  <c r="C149"/>
  <c r="C211"/>
  <c r="C208"/>
  <c r="C197"/>
  <c r="C153"/>
  <c r="C114"/>
  <c r="C150"/>
  <c r="C249"/>
  <c r="C189"/>
  <c r="C232"/>
  <c r="C59"/>
  <c r="C260"/>
  <c r="C139"/>
  <c r="C239"/>
  <c r="C245"/>
  <c r="C94"/>
  <c r="C107"/>
  <c r="C95"/>
  <c r="C112"/>
  <c r="C261"/>
  <c r="C110"/>
  <c r="C96"/>
  <c r="C74"/>
  <c r="C138"/>
  <c r="C66"/>
  <c r="C241"/>
  <c r="C137"/>
  <c r="C204"/>
  <c r="C242"/>
  <c r="C187"/>
  <c r="C125"/>
  <c r="C167"/>
  <c r="C256"/>
  <c r="C255"/>
  <c r="C168"/>
  <c r="C201"/>
  <c r="C127"/>
  <c r="C190"/>
  <c r="C123"/>
  <c r="C192"/>
  <c r="C162"/>
  <c r="C78"/>
  <c r="C156"/>
  <c r="C170"/>
  <c r="C86"/>
  <c r="C207"/>
  <c r="C89"/>
  <c r="K62" l="1"/>
  <c r="K63" s="1"/>
  <c r="K64" s="1"/>
  <c r="C64" s="1"/>
  <c r="C63" l="1"/>
  <c r="K71"/>
  <c r="K72" s="1"/>
  <c r="K77" s="1"/>
  <c r="C62"/>
  <c r="C61"/>
  <c r="C76" l="1"/>
  <c r="C77"/>
  <c r="K83"/>
  <c r="K82"/>
  <c r="C81" s="1"/>
  <c r="C72"/>
  <c r="K84"/>
  <c r="K85" s="1"/>
  <c r="K91" s="1"/>
  <c r="C90" s="1"/>
  <c r="C71"/>
  <c r="C70"/>
  <c r="C85" l="1"/>
  <c r="K92"/>
  <c r="K93" s="1"/>
  <c r="C82"/>
  <c r="C83"/>
  <c r="C84"/>
  <c r="C93" l="1"/>
  <c r="K104"/>
  <c r="C92"/>
  <c r="C91"/>
  <c r="C104" l="1"/>
  <c r="C103"/>
  <c r="K10" l="1"/>
  <c r="K11" l="1"/>
  <c r="K12" l="1"/>
  <c r="C10"/>
  <c r="K13" l="1"/>
  <c r="C11"/>
  <c r="K14" l="1"/>
  <c r="C12"/>
  <c r="C13" l="1"/>
  <c r="K15"/>
  <c r="K16" s="1"/>
  <c r="K17" l="1"/>
  <c r="C14"/>
  <c r="C15"/>
  <c r="K18" l="1"/>
  <c r="C17" s="1"/>
  <c r="C16"/>
  <c r="K19" l="1"/>
  <c r="C18" s="1"/>
  <c r="K20" l="1"/>
  <c r="C19" s="1"/>
  <c r="K21" l="1"/>
  <c r="C20" s="1"/>
  <c r="K22" l="1"/>
  <c r="C21" s="1"/>
  <c r="K23" l="1"/>
  <c r="K25" l="1"/>
  <c r="C22"/>
  <c r="K24"/>
  <c r="C23" s="1"/>
  <c r="C24" l="1"/>
  <c r="K26"/>
  <c r="C25" s="1"/>
  <c r="K27" l="1"/>
  <c r="K28" l="1"/>
  <c r="C26"/>
  <c r="C27" l="1"/>
  <c r="K29"/>
  <c r="C28" s="1"/>
  <c r="K30" l="1"/>
  <c r="C29" l="1"/>
  <c r="K31"/>
  <c r="C30" s="1"/>
  <c r="K32" l="1"/>
  <c r="C31" s="1"/>
  <c r="K33" l="1"/>
  <c r="K34" s="1"/>
  <c r="C33" s="1"/>
  <c r="K35" l="1"/>
  <c r="C34" s="1"/>
  <c r="C32"/>
  <c r="K36" l="1"/>
  <c r="K37" l="1"/>
  <c r="C35"/>
  <c r="K38" l="1"/>
  <c r="C36"/>
  <c r="K39" l="1"/>
  <c r="C37"/>
  <c r="K40" l="1"/>
  <c r="C38"/>
  <c r="K41" l="1"/>
  <c r="C39"/>
  <c r="K42" l="1"/>
  <c r="C40"/>
  <c r="K43" l="1"/>
  <c r="C41"/>
  <c r="K44" l="1"/>
  <c r="C42"/>
  <c r="K45" l="1"/>
  <c r="C43"/>
  <c r="K46" l="1"/>
  <c r="C44"/>
  <c r="K47" l="1"/>
  <c r="C46" s="1"/>
  <c r="C45"/>
  <c r="K48" l="1"/>
  <c r="C47" s="1"/>
  <c r="K49" l="1"/>
  <c r="K50" l="1"/>
  <c r="C48"/>
  <c r="K51" l="1"/>
  <c r="C49"/>
  <c r="K52" l="1"/>
  <c r="C50"/>
  <c r="K53" l="1"/>
  <c r="C52" s="1"/>
  <c r="C51"/>
  <c r="K54" l="1"/>
  <c r="K55" l="1"/>
  <c r="C53"/>
  <c r="K56" l="1"/>
  <c r="C55" s="1"/>
  <c r="C54"/>
  <c r="K57" l="1"/>
  <c r="K58" l="1"/>
  <c r="C58" s="1"/>
  <c r="C56"/>
  <c r="C57" l="1"/>
</calcChain>
</file>

<file path=xl/sharedStrings.xml><?xml version="1.0" encoding="utf-8"?>
<sst xmlns="http://schemas.openxmlformats.org/spreadsheetml/2006/main" count="2008" uniqueCount="1062">
  <si>
    <t>ТОВ у формі ВКП "Обрій"</t>
  </si>
  <si>
    <t>Україна Черкаська обл. м. Умань вул. Дерев'янка 6</t>
  </si>
  <si>
    <t>тел/факс (04744)-4-91-42</t>
  </si>
  <si>
    <t>Термодюбель для теплоізоляції</t>
  </si>
  <si>
    <t>Швидкий монтаж</t>
  </si>
  <si>
    <t>Дюбель для швидкого монтажу з вусами економ в поліетиленових пакетах</t>
  </si>
  <si>
    <t>Дюбель для швидкого монтажу з вусами в картонних коробках</t>
  </si>
  <si>
    <t>Дюбель для швидкого монтажу з вусами (сірий)</t>
  </si>
  <si>
    <t>Дюбель розпірний поліпропілен</t>
  </si>
  <si>
    <t>Дюбель потрійного розпору поліпропілен</t>
  </si>
  <si>
    <t>Розпірний рамний дюбель нейлон</t>
  </si>
  <si>
    <t>Дюбель "Метелик", "Дріва" для гіпсокартону</t>
  </si>
  <si>
    <t>Розпірний рамний дюбель нейлон з шурупом</t>
  </si>
  <si>
    <t>Гак з різьбою по дереву (з метричною різьбою)</t>
  </si>
  <si>
    <t>контакти</t>
  </si>
  <si>
    <t>Шейко Сергій Дмитрович</t>
  </si>
  <si>
    <t>нач. відділу продажу</t>
  </si>
  <si>
    <t>тел. (067) 500-44-87</t>
  </si>
  <si>
    <t>тел. (04744) 4-91-42</t>
  </si>
  <si>
    <t>Зозуля Олександр Віталійович</t>
  </si>
  <si>
    <t xml:space="preserve">менеджер </t>
  </si>
  <si>
    <t>тел. (068) 816-97-17</t>
  </si>
  <si>
    <r>
      <t xml:space="preserve">електронна адреса </t>
    </r>
    <r>
      <rPr>
        <b/>
        <sz val="10"/>
        <color indexed="12"/>
        <rFont val="Arial Cyr"/>
        <family val="2"/>
        <charset val="204"/>
      </rPr>
      <t>obriy@ukr.net</t>
    </r>
    <r>
      <rPr>
        <b/>
        <sz val="10"/>
        <rFont val="Arial Cyr"/>
        <family val="2"/>
        <charset val="204"/>
      </rPr>
      <t xml:space="preserve"> </t>
    </r>
  </si>
  <si>
    <r>
      <t xml:space="preserve">сайт </t>
    </r>
    <r>
      <rPr>
        <b/>
        <sz val="10"/>
        <color indexed="12"/>
        <rFont val="Arial Cyr"/>
        <family val="2"/>
        <charset val="204"/>
      </rPr>
      <t>obriy.biz</t>
    </r>
  </si>
  <si>
    <t>Кількість     шт.                  в пакеті</t>
  </si>
  <si>
    <t>Кількість</t>
  </si>
  <si>
    <t>Ціна за</t>
  </si>
  <si>
    <t>Код</t>
  </si>
  <si>
    <t>шт.</t>
  </si>
  <si>
    <t xml:space="preserve"> 100 шт.</t>
  </si>
  <si>
    <t>Штрих-код</t>
  </si>
  <si>
    <t>в пачці</t>
  </si>
  <si>
    <t>в мішку</t>
  </si>
  <si>
    <t>грн.</t>
  </si>
  <si>
    <t>ТД–10х70</t>
  </si>
  <si>
    <t>ТД–10х80</t>
  </si>
  <si>
    <t>ТД–10х90</t>
  </si>
  <si>
    <t>ТД–10х100</t>
  </si>
  <si>
    <t>ТД–10х110</t>
  </si>
  <si>
    <t>ТД–10х120</t>
  </si>
  <si>
    <t>ТД–10х140</t>
  </si>
  <si>
    <t>ТД–10х160</t>
  </si>
  <si>
    <t>ТД–10х180</t>
  </si>
  <si>
    <t>ТД–10х200</t>
  </si>
  <si>
    <t>в пакеті</t>
  </si>
  <si>
    <t>ЛІ–10х70</t>
  </si>
  <si>
    <t>ЛІ–10х80</t>
  </si>
  <si>
    <t>ЛІ–10х90</t>
  </si>
  <si>
    <t>ЛІ–10х100</t>
  </si>
  <si>
    <t>ЛІ–10х110</t>
  </si>
  <si>
    <t>ЛІ–10х120</t>
  </si>
  <si>
    <t>ЛІ–10х140</t>
  </si>
  <si>
    <t>ЛІ–10х160</t>
  </si>
  <si>
    <t>ЛІ–10х180</t>
  </si>
  <si>
    <t>ЛІ–10х200</t>
  </si>
  <si>
    <t>ЛІ–10х220</t>
  </si>
  <si>
    <t>100 шт.</t>
  </si>
  <si>
    <t>ЛІМ-10х160</t>
  </si>
  <si>
    <t>ЛІМ-10х180</t>
  </si>
  <si>
    <t>ЛІМ-10х220</t>
  </si>
  <si>
    <t>ЛІМ-10х200</t>
  </si>
  <si>
    <t>ЛІМ-10х240</t>
  </si>
  <si>
    <t>Дюбель-цвях із вусами без комірця для швидкого монтажу економ пропозиція в поліетиленових пакетах.</t>
  </si>
  <si>
    <t>в ящику</t>
  </si>
  <si>
    <t>ЕСMУ-6x40</t>
  </si>
  <si>
    <t>ЕСМУ-6х50</t>
  </si>
  <si>
    <t>ЕСMУ-6x60</t>
  </si>
  <si>
    <t>ЕСМУ-6х70</t>
  </si>
  <si>
    <t>ЕСMУ-6x80</t>
  </si>
  <si>
    <t>ЕСMУ-6x100</t>
  </si>
  <si>
    <t>ЕСМУ-8х45</t>
  </si>
  <si>
    <t>ЕСMУ-8x60</t>
  </si>
  <si>
    <t>ЕСMУ-8x80</t>
  </si>
  <si>
    <t>ЕСMУ-8x100</t>
  </si>
  <si>
    <t>ЕСMУ-8x120</t>
  </si>
  <si>
    <t>ЕСМУ-8х140</t>
  </si>
  <si>
    <t>ЕСМУ-8х160</t>
  </si>
  <si>
    <t>Дюбель-цвях із вусами з комірцем для швидкого монтажу економ пропозиція в поліетиленових пакетах.</t>
  </si>
  <si>
    <t>ЕСMКУ-6x40</t>
  </si>
  <si>
    <t>ЕСМКУ-6х50</t>
  </si>
  <si>
    <t>ЕСMКУ-6x60</t>
  </si>
  <si>
    <t>ЕСМКУ-6х70</t>
  </si>
  <si>
    <t>ЕСMКУ-6x80</t>
  </si>
  <si>
    <t>ЕСMКУ-6x100</t>
  </si>
  <si>
    <t>Дюбель-цвях без комірця  для швидкого монтажу із вусами в картонній коробці.</t>
  </si>
  <si>
    <t>у пачці</t>
  </si>
  <si>
    <t xml:space="preserve">                                                  </t>
  </si>
  <si>
    <t xml:space="preserve">     </t>
  </si>
  <si>
    <t>Дюбель-цвях з комірцем  для швидкого монтажу із вусами в картонній коробці.</t>
  </si>
  <si>
    <t xml:space="preserve">Дюбель-цвях без комірця  для швидкого монтажу </t>
  </si>
  <si>
    <t>СMА-10x80</t>
  </si>
  <si>
    <t>СMА-10x100</t>
  </si>
  <si>
    <t>СMА-10x115</t>
  </si>
  <si>
    <t>СMА-10x135</t>
  </si>
  <si>
    <t>СMА-10x160</t>
  </si>
  <si>
    <t>СMА-10x180</t>
  </si>
  <si>
    <t>СMА-6x40</t>
  </si>
  <si>
    <t>СMА-6x60</t>
  </si>
  <si>
    <t>СMА-6x80</t>
  </si>
  <si>
    <t>СMА-8x60</t>
  </si>
  <si>
    <t>СMА-8x80</t>
  </si>
  <si>
    <t>СMА-8x100</t>
  </si>
  <si>
    <t>СMА-8x120</t>
  </si>
  <si>
    <t>СMКА-6x40</t>
  </si>
  <si>
    <t>СMКА-6x60</t>
  </si>
  <si>
    <t>СMКА-6x80</t>
  </si>
  <si>
    <t>Рекомендований</t>
  </si>
  <si>
    <t xml:space="preserve">Діаметр </t>
  </si>
  <si>
    <t>шурупа</t>
  </si>
  <si>
    <t>КП-6/35</t>
  </si>
  <si>
    <t>3-3,5</t>
  </si>
  <si>
    <t>КП-8/40</t>
  </si>
  <si>
    <t>4-5</t>
  </si>
  <si>
    <t>КП-8/50</t>
  </si>
  <si>
    <t>КП-10/50</t>
  </si>
  <si>
    <t>5-6</t>
  </si>
  <si>
    <t>КП-12/6х60</t>
  </si>
  <si>
    <t>КП-12/8х60</t>
  </si>
  <si>
    <t>КП-14х80</t>
  </si>
  <si>
    <t xml:space="preserve">діаметр </t>
  </si>
  <si>
    <t>КПО-6/30</t>
  </si>
  <si>
    <t>КПО-8/40</t>
  </si>
  <si>
    <t>КПО-8/50</t>
  </si>
  <si>
    <t>КПО-10/50</t>
  </si>
  <si>
    <t>КПО-10/60</t>
  </si>
  <si>
    <t>КПО-12/60</t>
  </si>
  <si>
    <t>КПО-12/80</t>
  </si>
  <si>
    <t>КПО-14/100</t>
  </si>
  <si>
    <t>КПО-16/100</t>
  </si>
  <si>
    <t>Розпірний рамний дюбель (нейлон)</t>
  </si>
  <si>
    <t>Рекомендовані</t>
  </si>
  <si>
    <t xml:space="preserve">Кількість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</si>
  <si>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</si>
  <si>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 xml:space="preserve"> шт.</t>
  </si>
  <si>
    <t>Штрих код</t>
  </si>
  <si>
    <t xml:space="preserve"> шурупа</t>
  </si>
  <si>
    <t>в ящ.</t>
  </si>
  <si>
    <t>КПР-8х80</t>
  </si>
  <si>
    <t>6,0х80</t>
  </si>
  <si>
    <t>КПР-8х100</t>
  </si>
  <si>
    <t>6,0х100</t>
  </si>
  <si>
    <t>КПР-8х120</t>
  </si>
  <si>
    <t>6,0х120</t>
  </si>
  <si>
    <t>КПР-10х80</t>
  </si>
  <si>
    <t>7,0х80</t>
  </si>
  <si>
    <t>КПР-10х100</t>
  </si>
  <si>
    <t>7,0х100</t>
  </si>
  <si>
    <t>КПР-10х115</t>
  </si>
  <si>
    <t>7,0х120</t>
  </si>
  <si>
    <t>КПР-10х135</t>
  </si>
  <si>
    <t>7,0х140</t>
  </si>
  <si>
    <t>КПР-10х160</t>
  </si>
  <si>
    <t>7,0х160</t>
  </si>
  <si>
    <t>КПР-10х180</t>
  </si>
  <si>
    <t>7,0х180</t>
  </si>
  <si>
    <t>КПР-12х100</t>
  </si>
  <si>
    <t>8,0х100</t>
  </si>
  <si>
    <t>КПР-12х120</t>
  </si>
  <si>
    <t>8,0х120</t>
  </si>
  <si>
    <t>КПР-12х140</t>
  </si>
  <si>
    <t>8,0х140</t>
  </si>
  <si>
    <t>КПР-12х160</t>
  </si>
  <si>
    <t>8,0х160</t>
  </si>
  <si>
    <t>КПР-12х180</t>
  </si>
  <si>
    <t>8,0х180</t>
  </si>
  <si>
    <t>КПР-12х200</t>
  </si>
  <si>
    <t>8,0х200</t>
  </si>
  <si>
    <t>КПР-14х100</t>
  </si>
  <si>
    <t>10х100</t>
  </si>
  <si>
    <t>КПР-14х120</t>
  </si>
  <si>
    <t>10х120</t>
  </si>
  <si>
    <t>КПР-14х140</t>
  </si>
  <si>
    <t>10х140</t>
  </si>
  <si>
    <t>КПР-14х160</t>
  </si>
  <si>
    <t>10х160</t>
  </si>
  <si>
    <t>КПР-14х180</t>
  </si>
  <si>
    <t>10х180</t>
  </si>
  <si>
    <t>КПР-14х200</t>
  </si>
  <si>
    <t>10х200</t>
  </si>
  <si>
    <t>КПР-16х120</t>
  </si>
  <si>
    <t>12х120</t>
  </si>
  <si>
    <t>КПР-16х140</t>
  </si>
  <si>
    <t>12х140</t>
  </si>
  <si>
    <t>КПР-16х160</t>
  </si>
  <si>
    <t>12х160</t>
  </si>
  <si>
    <t>КПР-16х180</t>
  </si>
  <si>
    <t>12х180</t>
  </si>
  <si>
    <t>КПР-16х200</t>
  </si>
  <si>
    <t>12х200</t>
  </si>
  <si>
    <t>КПР-16х220</t>
  </si>
  <si>
    <t>12х220</t>
  </si>
  <si>
    <t>Дюбель із шурупом для гіпсокартону</t>
  </si>
  <si>
    <t xml:space="preserve">Розмір шурупа </t>
  </si>
  <si>
    <r>
      <t xml:space="preserve">діаметр </t>
    </r>
    <r>
      <rPr>
        <b/>
        <sz val="14"/>
        <rFont val="Times New Roman"/>
        <family val="1"/>
        <charset val="204"/>
      </rPr>
      <t>х</t>
    </r>
    <r>
      <rPr>
        <sz val="14"/>
        <rFont val="Times New Roman"/>
        <family val="1"/>
        <charset val="204"/>
      </rPr>
      <t xml:space="preserve"> довжина</t>
    </r>
  </si>
  <si>
    <t>ГК-10</t>
  </si>
  <si>
    <t>3,5х60</t>
  </si>
  <si>
    <t>-</t>
  </si>
  <si>
    <t>Втулка “ДРИВA” для гіпсокартону</t>
  </si>
  <si>
    <t>ДРН – 23</t>
  </si>
  <si>
    <t>3,5х23</t>
  </si>
  <si>
    <t>Розпірний рамний дюбель з шурупом (нейлон)</t>
  </si>
  <si>
    <t>КПК-8х80</t>
  </si>
  <si>
    <t>КПК-8х100</t>
  </si>
  <si>
    <t>КПК-8х120</t>
  </si>
  <si>
    <t>КПК-10х80</t>
  </si>
  <si>
    <t>КПК-10х100</t>
  </si>
  <si>
    <t>КПК-10х115</t>
  </si>
  <si>
    <t>КПК-10х135</t>
  </si>
  <si>
    <t>КПК-10х160</t>
  </si>
  <si>
    <t>КПК-10х180</t>
  </si>
  <si>
    <t>КПК-12х100</t>
  </si>
  <si>
    <t>КПК-12х120</t>
  </si>
  <si>
    <t>КПК-12х140</t>
  </si>
  <si>
    <t>КПК-12х160</t>
  </si>
  <si>
    <t>КПК-12х180</t>
  </si>
  <si>
    <t>КПК-12х200</t>
  </si>
  <si>
    <t>КПК-14х100</t>
  </si>
  <si>
    <t>10,0х100</t>
  </si>
  <si>
    <t>КПК-14х120</t>
  </si>
  <si>
    <t>10,0х120</t>
  </si>
  <si>
    <t>КПК-14х140</t>
  </si>
  <si>
    <t>10,0х140</t>
  </si>
  <si>
    <t>КПК-14х160</t>
  </si>
  <si>
    <t>10,0х160</t>
  </si>
  <si>
    <t>КПК-14х180</t>
  </si>
  <si>
    <t>10,0х180</t>
  </si>
  <si>
    <t>КПК-14х200</t>
  </si>
  <si>
    <t>10,0х200</t>
  </si>
  <si>
    <t>КПК-16х120</t>
  </si>
  <si>
    <t>12,0х120</t>
  </si>
  <si>
    <t>КПК-16х140</t>
  </si>
  <si>
    <t>12,0х140</t>
  </si>
  <si>
    <t>КПК-16х160</t>
  </si>
  <si>
    <t>12,0х160</t>
  </si>
  <si>
    <t>КПК-16х180</t>
  </si>
  <si>
    <t>12,0х180</t>
  </si>
  <si>
    <t>КПК-16х200</t>
  </si>
  <si>
    <t>12,0х200</t>
  </si>
  <si>
    <t>КПК-16х220</t>
  </si>
  <si>
    <t>12,0х220</t>
  </si>
  <si>
    <t>Гачок прямий із різьбою по дереву</t>
  </si>
  <si>
    <t>Гачок напівкільце з різьбою по дереву</t>
  </si>
  <si>
    <t>Розмір</t>
  </si>
  <si>
    <t>Кількість штук в кг.</t>
  </si>
  <si>
    <t>Колькість штук в кг</t>
  </si>
  <si>
    <t>ХП</t>
  </si>
  <si>
    <t>ХС</t>
  </si>
  <si>
    <t>4х40</t>
  </si>
  <si>
    <t>5х50</t>
  </si>
  <si>
    <t>6х60</t>
  </si>
  <si>
    <t>6х80</t>
  </si>
  <si>
    <t>6х100</t>
  </si>
  <si>
    <t>8х60</t>
  </si>
  <si>
    <t>8х80</t>
  </si>
  <si>
    <t>8х100</t>
  </si>
  <si>
    <t>8х120</t>
  </si>
  <si>
    <t>10х80</t>
  </si>
  <si>
    <t>Гачок кільце із різьбою по дереву</t>
  </si>
  <si>
    <t>ХК</t>
  </si>
  <si>
    <t>ХХ</t>
  </si>
  <si>
    <t>ХВМ</t>
  </si>
  <si>
    <t xml:space="preserve">код </t>
  </si>
  <si>
    <t xml:space="preserve">в пакеті </t>
  </si>
  <si>
    <t>в ящику.мішку</t>
  </si>
  <si>
    <t>ціна за 100шт</t>
  </si>
  <si>
    <t>Кількість мішків/ящиків</t>
  </si>
  <si>
    <t>Сума</t>
  </si>
  <si>
    <t>номер стрічки</t>
  </si>
  <si>
    <t>ТД</t>
  </si>
  <si>
    <t>ЛІ</t>
  </si>
  <si>
    <t>ЛІМ</t>
  </si>
  <si>
    <t>ЕСМУ</t>
  </si>
  <si>
    <t>ЕСМКУ</t>
  </si>
  <si>
    <t>СМУ</t>
  </si>
  <si>
    <t>СМКУ</t>
  </si>
  <si>
    <t>СМА10</t>
  </si>
  <si>
    <t>СМА</t>
  </si>
  <si>
    <t>СМКА</t>
  </si>
  <si>
    <t>КП</t>
  </si>
  <si>
    <t>КПР</t>
  </si>
  <si>
    <t>КПК</t>
  </si>
  <si>
    <t xml:space="preserve">Замовлення будівельного кріплення </t>
  </si>
  <si>
    <t>Організація:</t>
  </si>
  <si>
    <t>Дата замовлення:</t>
  </si>
  <si>
    <t>Дата планованого прибуття вантажу:</t>
  </si>
  <si>
    <t>Дата планованої проплати:</t>
  </si>
  <si>
    <t xml:space="preserve">Код </t>
  </si>
  <si>
    <t>в ящику\мішку</t>
  </si>
  <si>
    <t>Кількість мішків\ящиків\кг</t>
  </si>
  <si>
    <t>ЕСMКУ-6x40(200)</t>
  </si>
  <si>
    <t>СМУ-6х40</t>
  </si>
  <si>
    <t>СМУ-6х40(200)</t>
  </si>
  <si>
    <t>СМУ-6х60</t>
  </si>
  <si>
    <t>СМУ-6х80</t>
  </si>
  <si>
    <t>СМУ-8х60</t>
  </si>
  <si>
    <t>СМУ-8х80</t>
  </si>
  <si>
    <t>СМУ-8х100</t>
  </si>
  <si>
    <t>СМУ-8х120</t>
  </si>
  <si>
    <t>СМКУ-6х40</t>
  </si>
  <si>
    <t>СМКУ-6х60</t>
  </si>
  <si>
    <t>СMКУ-6x80</t>
  </si>
  <si>
    <t>ЕСMУ-6x40(200)</t>
  </si>
  <si>
    <t>ЛІМ2</t>
  </si>
  <si>
    <t>Кількість (100 шт)</t>
  </si>
  <si>
    <t>мшк.</t>
  </si>
  <si>
    <t>ящк.</t>
  </si>
  <si>
    <t>кг.</t>
  </si>
  <si>
    <t>од. в.</t>
  </si>
  <si>
    <t>од.виміру</t>
  </si>
  <si>
    <t>од.в.</t>
  </si>
  <si>
    <t>код</t>
  </si>
  <si>
    <t>в пакеты</t>
  </si>
  <si>
    <t>в м\я</t>
  </si>
  <si>
    <t xml:space="preserve">ціна 100шт </t>
  </si>
  <si>
    <t>кількість (100 шт)</t>
  </si>
  <si>
    <t>10х260</t>
  </si>
  <si>
    <t>Дюбелі різнопрофільні</t>
  </si>
  <si>
    <t>Дюбель розпірний</t>
  </si>
  <si>
    <t>Дюбель потрійного розпору</t>
  </si>
  <si>
    <t>[org]</t>
  </si>
  <si>
    <t>ЛІМ-10х120</t>
  </si>
  <si>
    <t>ЛІМ-10х140</t>
  </si>
  <si>
    <t>ЛІНО-35</t>
  </si>
  <si>
    <t>ЛІНО-55</t>
  </si>
  <si>
    <t>ЛІНО-85</t>
  </si>
  <si>
    <t>ЛІНО-105</t>
  </si>
  <si>
    <t>ЛІНО-135</t>
  </si>
  <si>
    <t>ЛІНО-155</t>
  </si>
  <si>
    <t>ЛІНО-185</t>
  </si>
  <si>
    <t>ЛІНО-235</t>
  </si>
  <si>
    <t>“ЛІНО” – дюбель для монтажу м’яких покрівельних матеріалів</t>
  </si>
  <si>
    <t>“ДТ-140”- дожимна тарілка для кріплення теплоізоляційних матеріалів.</t>
  </si>
  <si>
    <t>“ДТ-60”– дожимна тарілка з термозаглушкою для кріплення теплоізоляційних матеріалів.
 для кріплення термоізоляції</t>
  </si>
  <si>
    <t>ДТ-140</t>
  </si>
  <si>
    <t>ДТ-60</t>
  </si>
  <si>
    <t>Дюбель для монтажу м’яких покрівельних матеріалів</t>
  </si>
  <si>
    <t>Дожимна тарілка для кріплення теплоізоляційних матеріалів</t>
  </si>
  <si>
    <t>Баз. Од</t>
  </si>
  <si>
    <t xml:space="preserve">кількість </t>
  </si>
  <si>
    <t>ціна</t>
  </si>
  <si>
    <t>Одиниці обліку</t>
  </si>
  <si>
    <t>Ціна 
за 1 кг.
 грн. з ПДВ</t>
  </si>
  <si>
    <t>* Кількість вказується кратною ящикам\мішкам</t>
  </si>
  <si>
    <t>ТД–10х220</t>
  </si>
  <si>
    <t>Розпірний дюбель для термоізоляції з металевим стрижнем та термоголовою</t>
  </si>
  <si>
    <t>Розпірний дюбель для термоізоляції з пластиковим стрижнем (сірий)</t>
  </si>
  <si>
    <t>Розпірний дюбель для термоізоляції з пластиковим стрижнем (білий)</t>
  </si>
  <si>
    <t>Розпірний дюбель з пластиковим стрижнем для монтажа термоізоляції</t>
  </si>
  <si>
    <t>Розпірний дюбель з пластиковим стрижнем для монтажа термоізоляції     (колір сірий)</t>
  </si>
  <si>
    <t>01.08.2023</t>
  </si>
  <si>
    <t>59,88</t>
  </si>
  <si>
    <t>62,28</t>
  </si>
  <si>
    <t>64,68</t>
  </si>
  <si>
    <t>71,64</t>
  </si>
  <si>
    <t>74,40</t>
  </si>
  <si>
    <t>77,76</t>
  </si>
  <si>
    <t>83,64</t>
  </si>
  <si>
    <t>92,40</t>
  </si>
  <si>
    <t>106,32</t>
  </si>
  <si>
    <t>116,88</t>
  </si>
  <si>
    <t>132,96</t>
  </si>
  <si>
    <t>82,20</t>
  </si>
  <si>
    <t>85,56</t>
  </si>
  <si>
    <t>91,08</t>
  </si>
  <si>
    <t>96,36</t>
  </si>
  <si>
    <t>102,36</t>
  </si>
  <si>
    <t>105,48</t>
  </si>
  <si>
    <t>115,20</t>
  </si>
  <si>
    <t>124,32</t>
  </si>
  <si>
    <t>136,92</t>
  </si>
  <si>
    <t>149,04</t>
  </si>
  <si>
    <t>181,44</t>
  </si>
  <si>
    <t>108,84</t>
  </si>
  <si>
    <t>124,32</t>
  </si>
  <si>
    <t>151,80</t>
  </si>
  <si>
    <t>168,96</t>
  </si>
  <si>
    <t>195,36</t>
  </si>
  <si>
    <t>227,52</t>
  </si>
  <si>
    <t>267,36</t>
  </si>
  <si>
    <t>333,24</t>
  </si>
  <si>
    <t>73,56</t>
  </si>
  <si>
    <t>191,16</t>
  </si>
  <si>
    <t>26,28</t>
  </si>
  <si>
    <t>25,68</t>
  </si>
  <si>
    <t>36,84</t>
  </si>
  <si>
    <t>41,88</t>
  </si>
  <si>
    <t>51,12</t>
  </si>
  <si>
    <t>57,24</t>
  </si>
  <si>
    <t>84,96</t>
  </si>
  <si>
    <t>65,40</t>
  </si>
  <si>
    <t>71,40</t>
  </si>
  <si>
    <t>93,72</t>
  </si>
  <si>
    <t>117,00</t>
  </si>
  <si>
    <t>146,28</t>
  </si>
  <si>
    <t>210,72</t>
  </si>
  <si>
    <t>239,52</t>
  </si>
  <si>
    <t>26,28</t>
  </si>
  <si>
    <t>25,68</t>
  </si>
  <si>
    <t>36,84</t>
  </si>
  <si>
    <t>41,88</t>
  </si>
  <si>
    <t>51,12</t>
  </si>
  <si>
    <t>57,24</t>
  </si>
  <si>
    <t>84,96</t>
  </si>
  <si>
    <t>27,60</t>
  </si>
  <si>
    <t>26,28</t>
  </si>
  <si>
    <t>42,96</t>
  </si>
  <si>
    <t>58,32</t>
  </si>
  <si>
    <t>73,08</t>
  </si>
  <si>
    <t>96,72</t>
  </si>
  <si>
    <t>120,96</t>
  </si>
  <si>
    <t>149,04</t>
  </si>
  <si>
    <t>27,60</t>
  </si>
  <si>
    <t>26,28</t>
  </si>
  <si>
    <t>42,96</t>
  </si>
  <si>
    <t>58,32</t>
  </si>
  <si>
    <t>196,92</t>
  </si>
  <si>
    <t>271,32</t>
  </si>
  <si>
    <t>315,72</t>
  </si>
  <si>
    <t>374,04</t>
  </si>
  <si>
    <t>439,56</t>
  </si>
  <si>
    <t>500,52</t>
  </si>
  <si>
    <t>34,08</t>
  </si>
  <si>
    <t>48,72</t>
  </si>
  <si>
    <t>62,88</t>
  </si>
  <si>
    <t>74,16</t>
  </si>
  <si>
    <t>93,60</t>
  </si>
  <si>
    <t>116,64</t>
  </si>
  <si>
    <t>145,56</t>
  </si>
  <si>
    <t>34,08</t>
  </si>
  <si>
    <t>48,72</t>
  </si>
  <si>
    <t>62,88</t>
  </si>
  <si>
    <t>5,16</t>
  </si>
  <si>
    <t>8,64</t>
  </si>
  <si>
    <t>10,92</t>
  </si>
  <si>
    <t>14,88</t>
  </si>
  <si>
    <t>25,20</t>
  </si>
  <si>
    <t>23,64</t>
  </si>
  <si>
    <t>44,88</t>
  </si>
  <si>
    <t>5,64</t>
  </si>
  <si>
    <t>10,80</t>
  </si>
  <si>
    <t>13,56</t>
  </si>
  <si>
    <t>17,88</t>
  </si>
  <si>
    <t>22,20</t>
  </si>
  <si>
    <t>32,76</t>
  </si>
  <si>
    <t>38,64</t>
  </si>
  <si>
    <t>66,00</t>
  </si>
  <si>
    <t>83,40</t>
  </si>
  <si>
    <t>75,96</t>
  </si>
  <si>
    <t>90,84</t>
  </si>
  <si>
    <t>103,68</t>
  </si>
  <si>
    <t>111,36</t>
  </si>
  <si>
    <t>137,52</t>
  </si>
  <si>
    <t>148,92</t>
  </si>
  <si>
    <t>180,84</t>
  </si>
  <si>
    <t>213,96</t>
  </si>
  <si>
    <t>233,40</t>
  </si>
  <si>
    <t>208,56</t>
  </si>
  <si>
    <t>245,52</t>
  </si>
  <si>
    <t>279,48</t>
  </si>
  <si>
    <t>311,28</t>
  </si>
  <si>
    <t>344,16</t>
  </si>
  <si>
    <t>383,52</t>
  </si>
  <si>
    <t>283,80</t>
  </si>
  <si>
    <t>345,96</t>
  </si>
  <si>
    <t>402,48</t>
  </si>
  <si>
    <t>454,92</t>
  </si>
  <si>
    <t>509,40</t>
  </si>
  <si>
    <t>580,44</t>
  </si>
  <si>
    <t>467,04</t>
  </si>
  <si>
    <t>529,08</t>
  </si>
  <si>
    <t>588,00</t>
  </si>
  <si>
    <t>672,60</t>
  </si>
  <si>
    <t>683,76</t>
  </si>
  <si>
    <t>749,76</t>
  </si>
  <si>
    <t>233,88</t>
  </si>
  <si>
    <t>274,80</t>
  </si>
  <si>
    <t>314,04</t>
  </si>
  <si>
    <t>360,84</t>
  </si>
  <si>
    <t>454,20</t>
  </si>
  <si>
    <t>506,28</t>
  </si>
  <si>
    <t>666,24</t>
  </si>
  <si>
    <t>723,36</t>
  </si>
  <si>
    <t>819,24</t>
  </si>
  <si>
    <t>540,84</t>
  </si>
  <si>
    <t>640,92</t>
  </si>
  <si>
    <t>800,52</t>
  </si>
  <si>
    <t>978,48</t>
  </si>
  <si>
    <t>1126,44</t>
  </si>
  <si>
    <t>823,92</t>
  </si>
  <si>
    <t>967,80</t>
  </si>
  <si>
    <t>1095,36</t>
  </si>
  <si>
    <t>1248,12</t>
  </si>
  <si>
    <t>1408,08</t>
  </si>
  <si>
    <t>1541,88</t>
  </si>
  <si>
    <t>1306,80</t>
  </si>
  <si>
    <t>1565,40</t>
  </si>
  <si>
    <t>1704,60</t>
  </si>
  <si>
    <t>2029,32</t>
  </si>
  <si>
    <t>2153,52</t>
  </si>
  <si>
    <t>2345,04</t>
  </si>
  <si>
    <t>52,56</t>
  </si>
  <si>
    <t>26,76</t>
  </si>
  <si>
    <t>146,76</t>
  </si>
  <si>
    <t>138,60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</si>
  <si>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</si>
  <si>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</si>
  <si>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</si>
  <si>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</si>
  <si>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</si>
  <si>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</si>
  <si>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</si>
  <si>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</si>
  <si>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</si>
  <si>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</si>
  <si>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</si>
  <si>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</si>
  <si>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</si>
  <si>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</si>
  <si>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</si>
  <si>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128,40</t>
  </si>
  <si>
    <t>69,48</t>
  </si>
  <si>
    <t>128,40</t>
  </si>
  <si>
    <t>128,40</t>
  </si>
  <si>
    <t>128,40</t>
  </si>
  <si>
    <t>ЛІМ-10х260</t>
  </si>
  <si>
    <t>(без шурупа)</t>
  </si>
  <si>
    <t>(без ключа)</t>
  </si>
  <si>
    <t>13,20</t>
  </si>
  <si>
    <t>174,12</t>
  </si>
  <si>
    <t>188,28</t>
  </si>
  <si>
    <t>213,24</t>
  </si>
  <si>
    <t>243,24</t>
  </si>
  <si>
    <t>277,92</t>
  </si>
  <si>
    <t>304,08</t>
  </si>
  <si>
    <t>335,16</t>
  </si>
  <si>
    <t>375,84</t>
  </si>
  <si>
    <t>ЛІК-10х90</t>
  </si>
  <si>
    <t>ЛІК-10х100</t>
  </si>
  <si>
    <t>ЛІК-10х120</t>
  </si>
  <si>
    <t>ЛІК-10х140</t>
  </si>
  <si>
    <t>ЛІК-10х160</t>
  </si>
  <si>
    <t>ЛІК-10х180</t>
  </si>
  <si>
    <t>ЛІК-10х200</t>
  </si>
  <si>
    <t>ЛІК-10х220</t>
  </si>
  <si>
    <t>Лік</t>
  </si>
  <si>
    <t>Розпiрний дюбель для термоiзоляцiї з металевим стрижнем та термозаглушкою</t>
  </si>
  <si>
    <t>№ п.п</t>
  </si>
  <si>
    <t>8х140</t>
  </si>
  <si>
    <t>10х300</t>
  </si>
  <si>
    <t>6х120</t>
  </si>
  <si>
    <t>128,40</t>
  </si>
  <si>
    <t>69,48</t>
  </si>
  <si>
    <t>128,40</t>
  </si>
  <si>
    <t>128,40</t>
  </si>
  <si>
    <t>128,40</t>
  </si>
  <si>
    <t>&lt;kod&gt;000003786</t>
  </si>
  <si>
    <t>&lt;kod&gt;000003787</t>
  </si>
  <si>
    <t>&lt;kod&gt;000003788</t>
  </si>
  <si>
    <t>&lt;kod&gt;000003789</t>
  </si>
  <si>
    <t>&lt;kod&gt;000005763</t>
  </si>
  <si>
    <t>&lt;kod&gt;000003790</t>
  </si>
  <si>
    <t>&lt;kod&gt;000003791</t>
  </si>
  <si>
    <t>&lt;kod&gt;000003792</t>
  </si>
  <si>
    <t>&lt;kod&gt;000003793</t>
  </si>
  <si>
    <t>&lt;kod&gt;000005353</t>
  </si>
  <si>
    <t>&lt;kod&gt;000007052</t>
  </si>
  <si>
    <t>&lt;kod&gt;000003763</t>
  </si>
  <si>
    <t>&lt;kod&gt;000003764</t>
  </si>
  <si>
    <t>&lt;kod&gt;000003765</t>
  </si>
  <si>
    <t>&lt;kod&gt;000003766</t>
  </si>
  <si>
    <t>&lt;kod&gt;000003767</t>
  </si>
  <si>
    <t>&lt;kod&gt;000003768</t>
  </si>
  <si>
    <t>&lt;kod&gt;000003769</t>
  </si>
  <si>
    <t>&lt;kod&gt;000003770</t>
  </si>
  <si>
    <t>&lt;kod&gt;000003771</t>
  </si>
  <si>
    <t>&lt;kod&gt;000003772</t>
  </si>
  <si>
    <t>&lt;kod&gt;000006827</t>
  </si>
  <si>
    <t>&lt;kod&gt;000007102</t>
  </si>
  <si>
    <t>&lt;kod&gt;000007103</t>
  </si>
  <si>
    <t>&lt;kod&gt;000007104</t>
  </si>
  <si>
    <t>&lt;kod&gt;000007105</t>
  </si>
  <si>
    <t>&lt;kod&gt;000007106</t>
  </si>
  <si>
    <t>&lt;kod&gt;000007107</t>
  </si>
  <si>
    <t>&lt;kod&gt;000007108</t>
  </si>
  <si>
    <t>&lt;kod&gt;000007109</t>
  </si>
  <si>
    <t>&lt;kod&gt;000007038</t>
  </si>
  <si>
    <t>&lt;kod&gt;000007033</t>
  </si>
  <si>
    <t>&lt;kod&gt;000006898</t>
  </si>
  <si>
    <t>&lt;kod&gt;000006895</t>
  </si>
  <si>
    <t>&lt;kod&gt;000006899</t>
  </si>
  <si>
    <t>&lt;kod&gt;000006889</t>
  </si>
  <si>
    <t>&lt;kod&gt;000007078</t>
  </si>
  <si>
    <t>&lt;kod&gt;000007029</t>
  </si>
  <si>
    <t>&lt;kod&gt;000007031</t>
  </si>
  <si>
    <t>&lt;kod&gt;000007041</t>
  </si>
  <si>
    <t>&lt;kod&gt;000007035</t>
  </si>
  <si>
    <t>&lt;kod&gt;000007046</t>
  </si>
  <si>
    <t>&lt;kod&gt;000007048</t>
  </si>
  <si>
    <t>&lt;kod&gt;000007003</t>
  </si>
  <si>
    <t>&lt;kod&gt;000007009</t>
  </si>
  <si>
    <t>&lt;kod&gt;000007027</t>
  </si>
  <si>
    <t>&lt;kod&gt;000007024</t>
  </si>
  <si>
    <t>&lt;kod&gt;000003581</t>
  </si>
  <si>
    <t>&lt;kod&gt;000006993</t>
  </si>
  <si>
    <t>&lt;kod&gt;000003583</t>
  </si>
  <si>
    <t>&lt;kod&gt;000003585</t>
  </si>
  <si>
    <t>&lt;kod&gt;000003587</t>
  </si>
  <si>
    <t>&lt;kod&gt;000003589</t>
  </si>
  <si>
    <t>&lt;kod&gt;000005421</t>
  </si>
  <si>
    <t>&lt;kod&gt;000003591</t>
  </si>
  <si>
    <t>&lt;kod&gt;000003592</t>
  </si>
  <si>
    <t>&lt;kod&gt;000003593</t>
  </si>
  <si>
    <t>&lt;kod&gt;000006961</t>
  </si>
  <si>
    <t>&lt;kod&gt;000003595</t>
  </si>
  <si>
    <t>&lt;kod&gt;000003596</t>
  </si>
  <si>
    <t>&lt;kod&gt;000006994</t>
  </si>
  <si>
    <t>&lt;kod&gt;000003582</t>
  </si>
  <si>
    <t>&lt;kod&gt;000006992</t>
  </si>
  <si>
    <t>&lt;kod&gt;000003584</t>
  </si>
  <si>
    <t>&lt;kod&gt;000003586</t>
  </si>
  <si>
    <t>&lt;kod&gt;000003588</t>
  </si>
  <si>
    <t>&lt;kod&gt;000003590</t>
  </si>
  <si>
    <t>&lt;kod&gt;000005420</t>
  </si>
  <si>
    <t>&lt;kod&gt;000003543</t>
  </si>
  <si>
    <t>&lt;kod&gt;000006208</t>
  </si>
  <si>
    <t>&lt;kod&gt;000003549</t>
  </si>
  <si>
    <t>&lt;kod&gt;000003555</t>
  </si>
  <si>
    <t>&lt;kod&gt;000003560</t>
  </si>
  <si>
    <t>&lt;kod&gt;000003563</t>
  </si>
  <si>
    <t>&lt;kod&gt;000003566</t>
  </si>
  <si>
    <t>&lt;kod&gt;000003569</t>
  </si>
  <si>
    <t>&lt;kod&gt;000003544</t>
  </si>
  <si>
    <t>&lt;kod&gt;000006207</t>
  </si>
  <si>
    <t>&lt;kod&gt;000003550</t>
  </si>
  <si>
    <t>&lt;kod&gt;000003556</t>
  </si>
  <si>
    <t>&lt;kod&gt;000005431</t>
  </si>
  <si>
    <t>&lt;kod&gt;000003573</t>
  </si>
  <si>
    <t>&lt;kod&gt;000003575</t>
  </si>
  <si>
    <t>&lt;kod&gt;000003578</t>
  </si>
  <si>
    <t>&lt;kod&gt;000003580</t>
  </si>
  <si>
    <t>&lt;kod&gt;000005557</t>
  </si>
  <si>
    <t>&lt;kod&gt;000003541</t>
  </si>
  <si>
    <t>&lt;kod&gt;000003547</t>
  </si>
  <si>
    <t>&lt;kod&gt;000003553</t>
  </si>
  <si>
    <t>&lt;kod&gt;000003559</t>
  </si>
  <si>
    <t>&lt;kod&gt;000003562</t>
  </si>
  <si>
    <t>&lt;kod&gt;000003565</t>
  </si>
  <si>
    <t>&lt;kod&gt;000003568</t>
  </si>
  <si>
    <t>&lt;kod&gt;000003542</t>
  </si>
  <si>
    <t>&lt;kod&gt;000003548</t>
  </si>
  <si>
    <t>&lt;kod&gt;000003554</t>
  </si>
  <si>
    <t>&lt;kod&gt;000006987</t>
  </si>
  <si>
    <t>&lt;kod&gt;000006988</t>
  </si>
  <si>
    <t>&lt;kod&gt;000006989</t>
  </si>
  <si>
    <t>&lt;kod&gt;000006976</t>
  </si>
  <si>
    <t>&lt;kod&gt;000006990</t>
  </si>
  <si>
    <t>&lt;kod&gt;000006991</t>
  </si>
  <si>
    <t>&lt;kod&gt;000006977</t>
  </si>
  <si>
    <t>&lt;kod&gt;000006982</t>
  </si>
  <si>
    <t>&lt;kod&gt;000006983</t>
  </si>
  <si>
    <t>&lt;kod&gt;000006984</t>
  </si>
  <si>
    <t>&lt;kod&gt;000006985</t>
  </si>
  <si>
    <t>&lt;kod&gt;000006986</t>
  </si>
  <si>
    <t>&lt;kod&gt;000006978</t>
  </si>
  <si>
    <t>&lt;kod&gt;000006979</t>
  </si>
  <si>
    <t>&lt;kod&gt;000006980</t>
  </si>
  <si>
    <t>&lt;kod&gt;000006981</t>
  </si>
  <si>
    <t>&lt;kod&gt;000003735</t>
  </si>
  <si>
    <t>&lt;kod&gt;000007036</t>
  </si>
  <si>
    <t>&lt;kod&gt;000003737</t>
  </si>
  <si>
    <t>&lt;kod&gt;000003738</t>
  </si>
  <si>
    <t>&lt;kod&gt;000003739</t>
  </si>
  <si>
    <t>&lt;kod&gt;000003740</t>
  </si>
  <si>
    <t>&lt;kod&gt;000003741</t>
  </si>
  <si>
    <t>&lt;kod&gt;000003742</t>
  </si>
  <si>
    <t>&lt;kod&gt;000003743</t>
  </si>
  <si>
    <t>&lt;kod&gt;000003744</t>
  </si>
  <si>
    <t>&lt;kod&gt;000003745</t>
  </si>
  <si>
    <t>&lt;kod&gt;000005614</t>
  </si>
  <si>
    <t>&lt;kod&gt;000005615</t>
  </si>
  <si>
    <t>&lt;kod&gt;000005651</t>
  </si>
  <si>
    <t>&lt;kod&gt;000005663</t>
  </si>
  <si>
    <t>&lt;kod&gt;000005702</t>
  </si>
  <si>
    <t>&lt;kod&gt;000005664</t>
  </si>
  <si>
    <t>&lt;kod&gt;000005683</t>
  </si>
  <si>
    <t>&lt;kod&gt;000005684</t>
  </si>
  <si>
    <t>&lt;kod&gt;000005685</t>
  </si>
  <si>
    <t>&lt;kod&gt;000005686</t>
  </si>
  <si>
    <t>&lt;kod&gt;000005637</t>
  </si>
  <si>
    <t>&lt;kod&gt;000005638</t>
  </si>
  <si>
    <t>&lt;kod&gt;000005639</t>
  </si>
  <si>
    <t>&lt;kod&gt;000005640</t>
  </si>
  <si>
    <t>&lt;kod&gt;000005693</t>
  </si>
  <si>
    <t>&lt;kod&gt;000005694</t>
  </si>
  <si>
    <t>&lt;kod&gt;000006091</t>
  </si>
  <si>
    <t>&lt;kod&gt;000006090</t>
  </si>
  <si>
    <t>&lt;kod&gt;000003749</t>
  </si>
  <si>
    <t>&lt;kod&gt;000003750</t>
  </si>
  <si>
    <t>&lt;kod&gt;000003751</t>
  </si>
  <si>
    <t>&lt;kod&gt;000003752</t>
  </si>
  <si>
    <t>&lt;kod&gt;000003753</t>
  </si>
  <si>
    <t>&lt;kod&gt;000005403</t>
  </si>
  <si>
    <t>&lt;kod&gt;000006089</t>
  </si>
  <si>
    <t>&lt;kod&gt;000003755</t>
  </si>
  <si>
    <t>&lt;kod&gt;000005404</t>
  </si>
  <si>
    <t>&lt;kod&gt;000006646</t>
  </si>
  <si>
    <t>&lt;kod&gt;000006647</t>
  </si>
  <si>
    <t>&lt;kod&gt;000006874</t>
  </si>
  <si>
    <t>&lt;kod&gt;000007007</t>
  </si>
  <si>
    <t>&lt;kod&gt;000005785</t>
  </si>
  <si>
    <t>&lt;kod&gt;000006877</t>
  </si>
  <si>
    <t>&lt;kod&gt;000006878</t>
  </si>
  <si>
    <t>&lt;kod&gt;000006879</t>
  </si>
  <si>
    <t>&lt;kod&gt;000006880</t>
  </si>
  <si>
    <t>&lt;kod&gt;000007006</t>
  </si>
  <si>
    <t>&lt;kod&gt;000006881</t>
  </si>
  <si>
    <t>&lt;kod&gt;000006882</t>
  </si>
  <si>
    <t>&lt;kod&gt;000006883</t>
  </si>
  <si>
    <t>&lt;kod&gt;000006884</t>
  </si>
  <si>
    <t>&lt;kod&gt;000006885</t>
  </si>
  <si>
    <t>&lt;kod&gt;000006876</t>
  </si>
  <si>
    <t>&lt;kod&gt;000003758</t>
  </si>
  <si>
    <t>&lt;kod&gt;000003759</t>
  </si>
  <si>
    <t>&lt;kod&gt;000006825</t>
  </si>
  <si>
    <t>&lt;kod&gt;000004635</t>
  </si>
  <si>
    <t>&lt;kod&gt;000004639</t>
  </si>
  <si>
    <t>&lt;kod&gt;000004641</t>
  </si>
  <si>
    <t>&lt;kod&gt;000004644</t>
  </si>
  <si>
    <t>&lt;kod&gt;000004647</t>
  </si>
  <si>
    <t>&lt;kod&gt;000006419</t>
  </si>
  <si>
    <t>&lt;kod&gt;000004649</t>
  </si>
  <si>
    <t>&lt;kod&gt;000004650</t>
  </si>
  <si>
    <t>&lt;kod&gt;000004652</t>
  </si>
  <si>
    <t>&lt;kod&gt;000004657</t>
  </si>
  <si>
    <t>&lt;kod&gt;000004662</t>
  </si>
  <si>
    <t>&lt;kod&gt;000004664</t>
  </si>
  <si>
    <t>&lt;kod&gt;000004666</t>
  </si>
  <si>
    <t>&lt;kod&gt;000004668</t>
  </si>
  <si>
    <t>&lt;kod&gt;000004678</t>
  </si>
  <si>
    <t>&lt;kod&gt;000006410</t>
  </si>
  <si>
    <t>&lt;kod&gt;000004687</t>
  </si>
  <si>
    <t>&lt;kod&gt;000050753</t>
  </si>
  <si>
    <t>&lt;kod&gt;000005559</t>
  </si>
  <si>
    <t>&lt;kod&gt;000004689</t>
  </si>
  <si>
    <t>&lt;kod&gt;000004690</t>
  </si>
  <si>
    <t>&lt;kod&gt;000006408</t>
  </si>
  <si>
    <t>&lt;kod&gt;000050754</t>
  </si>
  <si>
    <t>&lt;kod&gt;000004691</t>
  </si>
  <si>
    <t>&lt;kod&gt;000004692</t>
  </si>
  <si>
    <t>&lt;kod&gt;000004693</t>
  </si>
  <si>
    <t>&lt;kod&gt;000004695</t>
  </si>
  <si>
    <t>&lt;kod&gt;000004698</t>
  </si>
  <si>
    <t>&lt;kod&gt;000004700</t>
  </si>
  <si>
    <t>&lt;kod&gt;000004606</t>
  </si>
  <si>
    <t>&lt;kod&gt;000004609</t>
  </si>
  <si>
    <t>&lt;kod&gt;000004610</t>
  </si>
  <si>
    <t>&lt;kod&gt;000004613</t>
  </si>
  <si>
    <t>&lt;kod&gt;000004616</t>
  </si>
  <si>
    <t>&lt;kod&gt;000004618</t>
  </si>
  <si>
    <t>&lt;kod&gt;000004619</t>
  </si>
  <si>
    <t>&lt;kod&gt;000004622</t>
  </si>
  <si>
    <t>&lt;kod&gt;000004624</t>
  </si>
  <si>
    <t>&lt;kod&gt;000004625</t>
  </si>
  <si>
    <t>&lt;kod&gt;000004628</t>
  </si>
  <si>
    <t>&lt;kod&gt;000004630</t>
  </si>
  <si>
    <t>&lt;kod&gt;000004631</t>
  </si>
  <si>
    <t>13,20</t>
  </si>
  <si>
    <t>&lt;kod&gt;000007160</t>
  </si>
  <si>
    <t>в ящику/мішку</t>
  </si>
  <si>
    <t xml:space="preserve">Дюбель універсальний Т-подібної форми </t>
  </si>
  <si>
    <t>ПСМТ 6х40 (ящ.)</t>
  </si>
  <si>
    <t xml:space="preserve">ПСМТ 6х60  (ящ.) </t>
  </si>
  <si>
    <t>ПСМТ 6х40          (не фас мшк.)</t>
  </si>
  <si>
    <t>ПСМТ 6х60          (не фас мшк.)</t>
  </si>
  <si>
    <t>Псмт</t>
  </si>
  <si>
    <t xml:space="preserve">Дюбель в зборі  з цвях-шурупом без комірця  для швидкого монтажу </t>
  </si>
  <si>
    <t xml:space="preserve">Дюбель в зборі  з цвях-шурупом з комірцем  для швидкого монтажу </t>
  </si>
  <si>
    <t>6,00</t>
  </si>
  <si>
    <t>8,16</t>
  </si>
  <si>
    <t>8,04</t>
  </si>
  <si>
    <t>`000003786</t>
  </si>
  <si>
    <t>`000003787</t>
  </si>
  <si>
    <t>`000003788</t>
  </si>
  <si>
    <t>`000003789</t>
  </si>
  <si>
    <t>`000005763</t>
  </si>
  <si>
    <t>`000003790</t>
  </si>
  <si>
    <t>`000003791</t>
  </si>
  <si>
    <t>`000003792</t>
  </si>
  <si>
    <t>`000003793</t>
  </si>
  <si>
    <t>`000005353</t>
  </si>
  <si>
    <t>`000003763</t>
  </si>
  <si>
    <t>`000003764</t>
  </si>
  <si>
    <t>`000003765</t>
  </si>
  <si>
    <t>`000003766</t>
  </si>
  <si>
    <t>`000003767</t>
  </si>
  <si>
    <t>`000003768</t>
  </si>
  <si>
    <t>`000003769</t>
  </si>
  <si>
    <t>`000003770</t>
  </si>
  <si>
    <t>`000003771</t>
  </si>
  <si>
    <t>`000003772</t>
  </si>
  <si>
    <t>`000006827</t>
  </si>
  <si>
    <t>`000003581</t>
  </si>
  <si>
    <t>`000006993</t>
  </si>
  <si>
    <t>`000003583</t>
  </si>
  <si>
    <t>`000003585</t>
  </si>
  <si>
    <t>`000003587</t>
  </si>
  <si>
    <t>`000003589</t>
  </si>
  <si>
    <t>`000005421</t>
  </si>
  <si>
    <t>`000003591</t>
  </si>
  <si>
    <t>`000003592</t>
  </si>
  <si>
    <t>`000003593</t>
  </si>
  <si>
    <t>`000006961</t>
  </si>
  <si>
    <t>`000003595</t>
  </si>
  <si>
    <t>`000003596</t>
  </si>
  <si>
    <t>`000006994</t>
  </si>
  <si>
    <t>`000003582</t>
  </si>
  <si>
    <t>`000006992</t>
  </si>
  <si>
    <t>`000003584</t>
  </si>
  <si>
    <t>`000003586</t>
  </si>
  <si>
    <t>`000003588</t>
  </si>
  <si>
    <t>`000003590</t>
  </si>
  <si>
    <t>`000005420</t>
  </si>
  <si>
    <t>`000003543</t>
  </si>
  <si>
    <t>`000006208</t>
  </si>
  <si>
    <t>`000003549</t>
  </si>
  <si>
    <t>`000003555</t>
  </si>
  <si>
    <t>`000003560</t>
  </si>
  <si>
    <t>`000003563</t>
  </si>
  <si>
    <t>`000003566</t>
  </si>
  <si>
    <t>`000003569</t>
  </si>
  <si>
    <t>`000003544</t>
  </si>
  <si>
    <t>`000006207</t>
  </si>
  <si>
    <t>`000003550</t>
  </si>
  <si>
    <t>`000003556</t>
  </si>
  <si>
    <t>`000005431</t>
  </si>
  <si>
    <t>`000003573</t>
  </si>
  <si>
    <t>`000003575</t>
  </si>
  <si>
    <t>`000003578</t>
  </si>
  <si>
    <t>`000003580</t>
  </si>
  <si>
    <t>`000005557</t>
  </si>
  <si>
    <t>`000003541</t>
  </si>
  <si>
    <t>`000003547</t>
  </si>
  <si>
    <t>`000003553</t>
  </si>
  <si>
    <t>`000003559</t>
  </si>
  <si>
    <t>`000003562</t>
  </si>
  <si>
    <t>`000003565</t>
  </si>
  <si>
    <t>`000003568</t>
  </si>
  <si>
    <t>`000003542</t>
  </si>
  <si>
    <t>`000003548</t>
  </si>
  <si>
    <t>`000003554</t>
  </si>
  <si>
    <t>`000006987</t>
  </si>
  <si>
    <t>`000006988</t>
  </si>
  <si>
    <t>`000006989</t>
  </si>
  <si>
    <t>`000006976</t>
  </si>
  <si>
    <t>`000006990</t>
  </si>
  <si>
    <t>`000006991</t>
  </si>
  <si>
    <t>`000006977</t>
  </si>
  <si>
    <t>`000006982</t>
  </si>
  <si>
    <t>`000006983</t>
  </si>
  <si>
    <t>`000006984</t>
  </si>
  <si>
    <t>`000006985</t>
  </si>
  <si>
    <t>`000006986</t>
  </si>
  <si>
    <t>`000006978</t>
  </si>
  <si>
    <t>`000006979</t>
  </si>
  <si>
    <t>`000006980</t>
  </si>
  <si>
    <t>`000006981</t>
  </si>
  <si>
    <t>`000003735</t>
  </si>
  <si>
    <t>`000007036</t>
  </si>
  <si>
    <t>`000003737</t>
  </si>
  <si>
    <t>`000003738</t>
  </si>
  <si>
    <t>`000003739</t>
  </si>
  <si>
    <t>`000003740</t>
  </si>
  <si>
    <t>`000003741</t>
  </si>
  <si>
    <t>`000003742</t>
  </si>
  <si>
    <t>`000003743</t>
  </si>
  <si>
    <t>`000003744</t>
  </si>
  <si>
    <t>`000003745</t>
  </si>
  <si>
    <t>`000005614</t>
  </si>
  <si>
    <t>`000005615</t>
  </si>
  <si>
    <t>`000005651</t>
  </si>
  <si>
    <t>`000005663</t>
  </si>
  <si>
    <t>`000005702</t>
  </si>
  <si>
    <t>`000005664</t>
  </si>
  <si>
    <t>`000005683</t>
  </si>
  <si>
    <t>`000005684</t>
  </si>
  <si>
    <t>`000005685</t>
  </si>
  <si>
    <t>`000005686</t>
  </si>
  <si>
    <t>`000005637</t>
  </si>
  <si>
    <t>`000005638</t>
  </si>
  <si>
    <t>`000005639</t>
  </si>
  <si>
    <t>`000005640</t>
  </si>
  <si>
    <t>`000005693</t>
  </si>
  <si>
    <t>`000005694</t>
  </si>
  <si>
    <t>`000003758</t>
  </si>
  <si>
    <t>`000007160</t>
  </si>
  <si>
    <t>`000003759</t>
  </si>
  <si>
    <t>`000006825</t>
  </si>
  <si>
    <t>`000006091</t>
  </si>
  <si>
    <t>`000006090</t>
  </si>
  <si>
    <t>`000003749</t>
  </si>
  <si>
    <t>`000003750</t>
  </si>
  <si>
    <t>`000003751</t>
  </si>
  <si>
    <t>`000003752</t>
  </si>
  <si>
    <t>`000003753</t>
  </si>
  <si>
    <t>`000005403</t>
  </si>
  <si>
    <t>`000006089</t>
  </si>
  <si>
    <t>`000003755</t>
  </si>
  <si>
    <t>`000005404</t>
  </si>
  <si>
    <t>`000006646</t>
  </si>
  <si>
    <t>`000006874</t>
  </si>
  <si>
    <t>`000007007</t>
  </si>
  <si>
    <t>`000005785</t>
  </si>
  <si>
    <t>`000006877</t>
  </si>
  <si>
    <t>`000006878</t>
  </si>
  <si>
    <t>`000006879</t>
  </si>
  <si>
    <t>`000006880</t>
  </si>
  <si>
    <t>`000007006</t>
  </si>
  <si>
    <t>`000006881</t>
  </si>
  <si>
    <t>`000006882</t>
  </si>
  <si>
    <t>`000006883</t>
  </si>
  <si>
    <t>`000006884</t>
  </si>
  <si>
    <t>`000006885</t>
  </si>
  <si>
    <t>`000006876</t>
  </si>
  <si>
    <t>`000007178</t>
  </si>
  <si>
    <t>`000007180</t>
  </si>
  <si>
    <t>`000007177</t>
  </si>
  <si>
    <t>`000004635</t>
  </si>
  <si>
    <t>`000004639</t>
  </si>
  <si>
    <t>`000004641</t>
  </si>
  <si>
    <t>`000004644</t>
  </si>
  <si>
    <t>`000004647</t>
  </si>
  <si>
    <t>`000006419</t>
  </si>
  <si>
    <t>`000004650</t>
  </si>
  <si>
    <t>`000004652</t>
  </si>
  <si>
    <t>`000004657</t>
  </si>
  <si>
    <t>`000004662</t>
  </si>
  <si>
    <t>`000004664</t>
  </si>
  <si>
    <t>`000004666</t>
  </si>
  <si>
    <t>`000004668</t>
  </si>
  <si>
    <t>`000004687</t>
  </si>
  <si>
    <t>`000005559</t>
  </si>
  <si>
    <t>`000004689</t>
  </si>
  <si>
    <t>`000004691</t>
  </si>
  <si>
    <t>`000004692</t>
  </si>
  <si>
    <t>`000004693</t>
  </si>
  <si>
    <t>`000004695</t>
  </si>
  <si>
    <t>`000004698</t>
  </si>
  <si>
    <t>`000004700</t>
  </si>
  <si>
    <t>`000007027</t>
  </si>
  <si>
    <t>`000007024</t>
  </si>
  <si>
    <t>`000007029</t>
  </si>
  <si>
    <t>`000007031</t>
  </si>
  <si>
    <t>`000007041</t>
  </si>
  <si>
    <t>`000007035</t>
  </si>
  <si>
    <t>`000004606</t>
  </si>
  <si>
    <t>`000004609</t>
  </si>
  <si>
    <t>`000004610</t>
  </si>
  <si>
    <t>`000004616</t>
  </si>
  <si>
    <t>`000004618</t>
  </si>
  <si>
    <t>`000004624</t>
  </si>
  <si>
    <t>`000004625</t>
  </si>
  <si>
    <t>`000004628</t>
  </si>
  <si>
    <t>`000004630</t>
  </si>
  <si>
    <t>`000004631</t>
  </si>
  <si>
    <t>`000007102</t>
  </si>
  <si>
    <t>`000007103</t>
  </si>
  <si>
    <t>`000007104</t>
  </si>
  <si>
    <t>`000007105</t>
  </si>
  <si>
    <t>`000007106</t>
  </si>
  <si>
    <t>`000007107</t>
  </si>
  <si>
    <t>`000007108</t>
  </si>
  <si>
    <t>`000007109</t>
  </si>
  <si>
    <t>`000007046</t>
  </si>
  <si>
    <t>`000007048</t>
  </si>
  <si>
    <t>`000007003</t>
  </si>
  <si>
    <t>`000007009</t>
  </si>
  <si>
    <t>`000007052</t>
  </si>
  <si>
    <t>10,32</t>
  </si>
  <si>
    <t>`000007179</t>
  </si>
  <si>
    <t>128,40</t>
  </si>
  <si>
    <t>128,40</t>
  </si>
  <si>
    <t>`000007233</t>
  </si>
  <si>
    <t>`000007232</t>
  </si>
  <si>
    <t>146,76</t>
  </si>
  <si>
    <t>`000004681</t>
  </si>
  <si>
    <t>`000005607</t>
  </si>
  <si>
    <t>ЛІМ-10х300</t>
  </si>
  <si>
    <t>* Дюбель виготовлено з первинного сополімер-поліпропілену, що забепечує підвищену ударостійкість, жорсткість та теплостійкість.</t>
  </si>
  <si>
    <t>КП-5/25</t>
  </si>
  <si>
    <t>4,44</t>
  </si>
  <si>
    <t>`000007263</t>
  </si>
  <si>
    <t>ДРН – 23 (н.ф)</t>
  </si>
  <si>
    <t>ГКК-10 (н.ф)</t>
  </si>
  <si>
    <t>ЛІМК-10х120</t>
  </si>
  <si>
    <t>ЛІМК-10х140</t>
  </si>
  <si>
    <t>ЛІМК-10х160</t>
  </si>
  <si>
    <t>ЛІМК-10х180</t>
  </si>
  <si>
    <t>ЛІМК-10х200</t>
  </si>
  <si>
    <t>ЛІМК-10х220</t>
  </si>
  <si>
    <t>ЛІМК</t>
  </si>
  <si>
    <t>265,44</t>
  </si>
  <si>
    <t>292,08</t>
  </si>
  <si>
    <t>328,08</t>
  </si>
  <si>
    <t>348,60</t>
  </si>
  <si>
    <t>384,96</t>
  </si>
  <si>
    <t>413,28</t>
  </si>
  <si>
    <t>`000007796</t>
  </si>
  <si>
    <t>`000007797</t>
  </si>
  <si>
    <t>`000007798</t>
  </si>
  <si>
    <t>`000007799</t>
  </si>
  <si>
    <t>`000007800</t>
  </si>
  <si>
    <t>`000007780</t>
  </si>
  <si>
    <t>Розпірний дюбель з коротким розпором  для термоізоляції з металевим стрижнем та термоголовою</t>
  </si>
  <si>
    <t>Дюбель для термоізоляції з металевим стрижнем та термоголовою, розпір 50мм.
 для кріплення термоізоляції з подовженим розпором</t>
  </si>
  <si>
    <t xml:space="preserve"> Дюбель  термоiзоляцiї, подовженого розпору з металевим стрижнем та термоголовою</t>
  </si>
  <si>
    <t>265,44</t>
  </si>
  <si>
    <t>292,08</t>
  </si>
  <si>
    <t>328,08</t>
  </si>
  <si>
    <t>348,60</t>
  </si>
  <si>
    <t>384,96</t>
  </si>
  <si>
    <t>413,28</t>
  </si>
  <si>
    <t>534,72</t>
  </si>
  <si>
    <t>637,08</t>
  </si>
  <si>
    <t>`000007810</t>
  </si>
  <si>
    <t>`000007806</t>
  </si>
  <si>
    <t>`000007802</t>
  </si>
  <si>
    <t>`000007803</t>
  </si>
  <si>
    <t>`000007808</t>
  </si>
  <si>
    <t>`000007807</t>
  </si>
  <si>
    <t>`000007805</t>
  </si>
  <si>
    <t>`000007804</t>
  </si>
  <si>
    <t xml:space="preserve"> Розпірний рамний дюбель Т-подібної форми  (нейлон)</t>
  </si>
  <si>
    <t>КПРТ-10х80</t>
  </si>
  <si>
    <t>КПРТ-10х100</t>
  </si>
  <si>
    <t>КПРТ-10х115</t>
  </si>
  <si>
    <t>137,52</t>
  </si>
  <si>
    <t>148,92</t>
  </si>
  <si>
    <t>111,36</t>
  </si>
  <si>
    <t xml:space="preserve"> Розпірний рамний дюбель Т-подібної форми  нейлон</t>
  </si>
  <si>
    <t>`000007826</t>
  </si>
  <si>
    <t>КПРТ</t>
  </si>
  <si>
    <t>`000007821</t>
  </si>
  <si>
    <t>`000007825</t>
  </si>
  <si>
    <t>883,08</t>
  </si>
  <si>
    <t>`000007827</t>
  </si>
  <si>
    <t>Дюбель в зборі  з цвях-шурупом для швидкого монтажу без вусів (білий)</t>
  </si>
  <si>
    <t>128,40</t>
  </si>
  <si>
    <t>КПР-8х140</t>
  </si>
  <si>
    <t>109,08</t>
  </si>
  <si>
    <t>381,60</t>
  </si>
  <si>
    <t>`000007836</t>
  </si>
  <si>
    <t>КПК-8х140</t>
  </si>
  <si>
    <t>6,0х140</t>
  </si>
  <si>
    <t>`000007830</t>
  </si>
  <si>
    <t>`000004654</t>
  </si>
  <si>
    <t>128,40</t>
  </si>
  <si>
    <t>`000004611</t>
  </si>
  <si>
    <t>`000004629</t>
  </si>
  <si>
    <t>`000004614</t>
  </si>
  <si>
    <t>128,40</t>
  </si>
  <si>
    <t>`000007857</t>
  </si>
  <si>
    <t>571,68</t>
  </si>
</sst>
</file>

<file path=xl/styles.xml><?xml version="1.0" encoding="utf-8"?>
<styleSheet xmlns="http://schemas.openxmlformats.org/spreadsheetml/2006/main">
  <numFmts count="1">
    <numFmt numFmtId="164" formatCode="#,##0.00&quot;₴&quot;"/>
  </numFmts>
  <fonts count="52">
    <font>
      <sz val="10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0"/>
      <name val="Arial Cyr"/>
      <family val="2"/>
      <charset val="204"/>
    </font>
    <font>
      <u/>
      <sz val="10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u/>
      <sz val="10"/>
      <color indexed="12"/>
      <name val="Arial Cyr"/>
      <family val="2"/>
      <charset val="204"/>
    </font>
    <font>
      <b/>
      <sz val="10"/>
      <color indexed="12"/>
      <name val="Arial Cyr"/>
      <family val="2"/>
      <charset val="204"/>
    </font>
    <font>
      <b/>
      <sz val="12"/>
      <color indexed="47"/>
      <name val="Bernard MT Condensed"/>
      <family val="1"/>
    </font>
    <font>
      <b/>
      <u/>
      <sz val="12"/>
      <color indexed="12"/>
      <name val="Arial Cyr"/>
      <family val="2"/>
      <charset val="204"/>
    </font>
    <font>
      <b/>
      <sz val="18"/>
      <name val="Times New Roman"/>
      <family val="1"/>
      <charset val="204"/>
    </font>
    <font>
      <sz val="14"/>
      <name val="Calibri"/>
      <family val="2"/>
      <charset val="204"/>
    </font>
    <font>
      <sz val="14"/>
      <name val="Arial Cyr"/>
      <family val="2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indexed="8"/>
      <name val="Times New Roman"/>
      <family val="1"/>
      <charset val="204"/>
    </font>
    <font>
      <sz val="20"/>
      <name val="Arial Cyr"/>
      <family val="2"/>
      <charset val="204"/>
    </font>
    <font>
      <sz val="18"/>
      <name val="Calibri"/>
      <family val="2"/>
      <charset val="204"/>
    </font>
    <font>
      <b/>
      <sz val="20"/>
      <name val="Times New Roman"/>
      <family val="1"/>
      <charset val="204"/>
    </font>
    <font>
      <b/>
      <sz val="20"/>
      <name val="Arial Cyr"/>
      <family val="2"/>
      <charset val="204"/>
    </font>
    <font>
      <b/>
      <u/>
      <sz val="20"/>
      <color indexed="12"/>
      <name val="Arial Cyr"/>
      <family val="2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sz val="18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color indexed="8"/>
      <name val="Calibri"/>
      <family val="2"/>
      <charset val="204"/>
    </font>
    <font>
      <b/>
      <sz val="1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4"/>
      <name val="Arial Cyr"/>
      <charset val="204"/>
    </font>
    <font>
      <b/>
      <sz val="11"/>
      <name val="Arial Cyr"/>
      <charset val="204"/>
    </font>
    <font>
      <sz val="8"/>
      <name val="Arial Cyr"/>
      <family val="2"/>
      <charset val="204"/>
    </font>
    <font>
      <i/>
      <sz val="11"/>
      <color rgb="FF7F7F7F"/>
      <name val="Calibri"/>
      <family val="2"/>
      <charset val="204"/>
      <scheme val="minor"/>
    </font>
    <font>
      <b/>
      <u/>
      <sz val="12"/>
      <color rgb="FF0000FF"/>
      <name val="Arial Cyr"/>
      <family val="2"/>
      <charset val="204"/>
    </font>
    <font>
      <sz val="8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Arial Cyr"/>
      <charset val="204"/>
    </font>
    <font>
      <sz val="14"/>
      <color theme="0"/>
      <name val="Arial Cyr"/>
      <family val="2"/>
      <charset val="204"/>
    </font>
    <font>
      <sz val="18"/>
      <color theme="0"/>
      <name val="Times New Roman"/>
      <family val="1"/>
      <charset val="204"/>
    </font>
    <font>
      <sz val="10"/>
      <color theme="0"/>
      <name val="Arial Cyr"/>
      <family val="2"/>
      <charset val="204"/>
    </font>
    <font>
      <sz val="18"/>
      <color theme="0"/>
      <name val="Calibri"/>
      <family val="2"/>
      <charset val="204"/>
    </font>
    <font>
      <sz val="11"/>
      <color theme="0"/>
      <name val="Calibri"/>
      <family val="2"/>
      <charset val="204"/>
    </font>
    <font>
      <sz val="10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Calibri"/>
      <family val="2"/>
      <charset val="204"/>
    </font>
    <font>
      <sz val="18"/>
      <color theme="1"/>
      <name val="Times New Roman"/>
      <family val="1"/>
      <charset val="204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indexed="44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</fills>
  <borders count="54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medium">
        <color indexed="63"/>
      </right>
      <top style="medium">
        <color indexed="8"/>
      </top>
      <bottom/>
      <diagonal/>
    </border>
    <border>
      <left style="medium">
        <color indexed="63"/>
      </left>
      <right style="medium">
        <color indexed="63"/>
      </right>
      <top style="medium">
        <color indexed="8"/>
      </top>
      <bottom/>
      <diagonal/>
    </border>
    <border>
      <left/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/>
      <diagonal/>
    </border>
    <border>
      <left style="thin">
        <color indexed="8"/>
      </left>
      <right style="medium">
        <color indexed="63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/>
      <bottom style="medium">
        <color indexed="63"/>
      </bottom>
      <diagonal/>
    </border>
    <border>
      <left/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 style="medium">
        <color indexed="8"/>
      </right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/>
      <diagonal/>
    </border>
    <border>
      <left/>
      <right style="medium">
        <color indexed="63"/>
      </right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/>
      <diagonal/>
    </border>
    <border>
      <left/>
      <right/>
      <top/>
      <bottom style="medium">
        <color indexed="63"/>
      </bottom>
      <diagonal/>
    </border>
    <border>
      <left style="medium">
        <color indexed="63"/>
      </left>
      <right style="medium">
        <color indexed="63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 style="medium">
        <color indexed="63"/>
      </top>
      <bottom/>
      <diagonal/>
    </border>
    <border>
      <left style="medium">
        <color indexed="63"/>
      </left>
      <right style="medium">
        <color indexed="63"/>
      </right>
      <top/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3"/>
      </left>
      <right/>
      <top style="medium">
        <color indexed="63"/>
      </top>
      <bottom style="medium">
        <color indexed="6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3"/>
      </top>
      <bottom/>
      <diagonal/>
    </border>
    <border>
      <left/>
      <right/>
      <top/>
      <bottom style="double">
        <color indexed="63"/>
      </bottom>
      <diagonal/>
    </border>
    <border>
      <left/>
      <right/>
      <top/>
      <bottom style="thin">
        <color indexed="63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3C3C3C"/>
      </bottom>
      <diagonal/>
    </border>
    <border>
      <left style="thin">
        <color rgb="FF3C3C3C"/>
      </left>
      <right style="thin">
        <color rgb="FF3C3C3C"/>
      </right>
      <top style="thin">
        <color rgb="FF3C3C3C"/>
      </top>
      <bottom/>
      <diagonal/>
    </border>
    <border>
      <left style="thin">
        <color rgb="FF3C3C3C"/>
      </left>
      <right style="thin">
        <color rgb="FF3C3C3C"/>
      </right>
      <top/>
      <bottom/>
      <diagonal/>
    </border>
    <border>
      <left style="thin">
        <color rgb="FF3C3C3C"/>
      </left>
      <right style="thin">
        <color rgb="FF3C3C3C"/>
      </right>
      <top/>
      <bottom style="medium">
        <color indexed="64"/>
      </bottom>
      <diagonal/>
    </border>
    <border>
      <left style="thin">
        <color rgb="FF3C3C3C"/>
      </left>
      <right style="thin">
        <color rgb="FF3C3C3C"/>
      </right>
      <top/>
      <bottom style="thin">
        <color rgb="FF3C3C3C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3"/>
      </left>
      <right style="medium">
        <color indexed="63"/>
      </right>
      <top style="medium">
        <color indexed="64"/>
      </top>
      <bottom/>
      <diagonal/>
    </border>
    <border>
      <left/>
      <right/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medium">
        <color indexed="64"/>
      </left>
      <right style="thin">
        <color indexed="64"/>
      </right>
      <top/>
      <bottom style="medium">
        <color indexed="63"/>
      </bottom>
      <diagonal/>
    </border>
    <border>
      <left style="medium">
        <color indexed="63"/>
      </left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3"/>
      </left>
      <right style="thin">
        <color indexed="64"/>
      </right>
      <top style="medium">
        <color indexed="63"/>
      </top>
      <bottom style="medium">
        <color indexed="63"/>
      </bottom>
      <diagonal/>
    </border>
    <border>
      <left style="medium">
        <color indexed="63"/>
      </left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/>
      <diagonal/>
    </border>
    <border>
      <left style="medium">
        <color indexed="63"/>
      </left>
      <right style="thin">
        <color rgb="FFFF0000"/>
      </right>
      <top/>
      <bottom/>
      <diagonal/>
    </border>
    <border>
      <left/>
      <right/>
      <top/>
      <bottom style="thin">
        <color rgb="FFFF0000"/>
      </bottom>
      <diagonal/>
    </border>
    <border>
      <left style="medium">
        <color indexed="63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 style="thin">
        <color rgb="FFFF0000"/>
      </right>
      <top/>
      <bottom/>
      <diagonal/>
    </border>
    <border>
      <left style="thin">
        <color indexed="64"/>
      </left>
      <right style="thin">
        <color rgb="FFFF0000"/>
      </right>
      <top/>
      <bottom style="thin">
        <color rgb="FFFF0000"/>
      </bottom>
      <diagonal/>
    </border>
  </borders>
  <cellStyleXfs count="8">
    <xf numFmtId="0" fontId="0" fillId="0" borderId="0"/>
    <xf numFmtId="0" fontId="4" fillId="0" borderId="0" applyNumberFormat="0" applyFill="0" applyBorder="0" applyAlignment="0" applyProtection="0"/>
    <xf numFmtId="0" fontId="31" fillId="0" borderId="0"/>
    <xf numFmtId="0" fontId="2" fillId="0" borderId="0"/>
    <xf numFmtId="0" fontId="32" fillId="0" borderId="0"/>
    <xf numFmtId="9" fontId="31" fillId="0" borderId="0" applyFill="0" applyBorder="0" applyAlignment="0" applyProtection="0"/>
    <xf numFmtId="0" fontId="37" fillId="0" borderId="0" applyNumberFormat="0" applyFill="0" applyBorder="0" applyAlignment="0" applyProtection="0"/>
    <xf numFmtId="0" fontId="1" fillId="0" borderId="0"/>
  </cellStyleXfs>
  <cellXfs count="384">
    <xf numFmtId="0" fontId="0" fillId="0" borderId="0" xfId="0"/>
    <xf numFmtId="0" fontId="0" fillId="2" borderId="0" xfId="0" applyFill="1"/>
    <xf numFmtId="0" fontId="0" fillId="0" borderId="0" xfId="0" applyFill="1" applyBorder="1"/>
    <xf numFmtId="0" fontId="0" fillId="2" borderId="0" xfId="0" applyFont="1" applyFill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4" fontId="5" fillId="2" borderId="0" xfId="0" applyNumberFormat="1" applyFont="1" applyFill="1" applyProtection="1">
      <protection hidden="1"/>
    </xf>
    <xf numFmtId="2" fontId="6" fillId="2" borderId="0" xfId="1" applyNumberFormat="1" applyFont="1" applyFill="1" applyBorder="1" applyAlignment="1" applyProtection="1">
      <alignment horizontal="center" vertical="top"/>
      <protection hidden="1"/>
    </xf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NumberFormat="1" applyFont="1"/>
    <xf numFmtId="0" fontId="3" fillId="0" borderId="0" xfId="0" applyNumberFormat="1" applyFont="1" applyAlignment="1">
      <alignment horizontal="center"/>
    </xf>
    <xf numFmtId="2" fontId="0" fillId="0" borderId="0" xfId="0" applyNumberFormat="1" applyFont="1"/>
    <xf numFmtId="0" fontId="0" fillId="0" borderId="0" xfId="0" applyNumberFormat="1"/>
    <xf numFmtId="0" fontId="0" fillId="2" borderId="0" xfId="0" applyNumberFormat="1" applyFill="1" applyAlignment="1">
      <alignment horizontal="center" vertical="center"/>
    </xf>
    <xf numFmtId="0" fontId="0" fillId="2" borderId="0" xfId="0" applyNumberFormat="1" applyFill="1" applyAlignment="1">
      <alignment horizontal="center"/>
    </xf>
    <xf numFmtId="2" fontId="0" fillId="2" borderId="0" xfId="0" applyNumberFormat="1" applyFill="1" applyAlignment="1">
      <alignment horizontal="center"/>
    </xf>
    <xf numFmtId="0" fontId="0" fillId="2" borderId="0" xfId="0" applyNumberFormat="1" applyFill="1"/>
    <xf numFmtId="0" fontId="5" fillId="2" borderId="0" xfId="0" applyNumberFormat="1" applyFont="1" applyFill="1" applyAlignment="1">
      <alignment horizontal="center"/>
    </xf>
    <xf numFmtId="0" fontId="5" fillId="2" borderId="0" xfId="0" applyNumberFormat="1" applyFont="1" applyFill="1" applyAlignment="1">
      <alignment horizontal="center" vertical="center" wrapText="1"/>
    </xf>
    <xf numFmtId="2" fontId="0" fillId="0" borderId="0" xfId="0" applyNumberFormat="1"/>
    <xf numFmtId="0" fontId="5" fillId="2" borderId="0" xfId="0" applyNumberFormat="1" applyFont="1" applyFill="1" applyAlignment="1">
      <alignment horizontal="center" vertical="top"/>
    </xf>
    <xf numFmtId="0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NumberFormat="1" applyFont="1" applyFill="1" applyAlignment="1">
      <alignment horizontal="center"/>
    </xf>
    <xf numFmtId="0" fontId="11" fillId="0" borderId="0" xfId="0" applyNumberFormat="1" applyFont="1" applyAlignment="1">
      <alignment wrapText="1"/>
    </xf>
    <xf numFmtId="0" fontId="12" fillId="0" borderId="0" xfId="0" applyNumberFormat="1" applyFont="1"/>
    <xf numFmtId="0" fontId="13" fillId="0" borderId="2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horizontal="center" wrapText="1"/>
    </xf>
    <xf numFmtId="0" fontId="13" fillId="0" borderId="4" xfId="0" applyNumberFormat="1" applyFont="1" applyBorder="1" applyAlignment="1">
      <alignment horizontal="center" wrapText="1"/>
    </xf>
    <xf numFmtId="2" fontId="13" fillId="0" borderId="4" xfId="0" applyNumberFormat="1" applyFont="1" applyBorder="1" applyAlignment="1">
      <alignment horizontal="center" wrapText="1"/>
    </xf>
    <xf numFmtId="0" fontId="13" fillId="0" borderId="3" xfId="0" applyNumberFormat="1" applyFont="1" applyBorder="1" applyAlignment="1">
      <alignment wrapText="1"/>
    </xf>
    <xf numFmtId="0" fontId="13" fillId="0" borderId="5" xfId="0" applyNumberFormat="1" applyFont="1" applyBorder="1" applyAlignment="1">
      <alignment horizontal="center" wrapText="1"/>
    </xf>
    <xf numFmtId="0" fontId="13" fillId="0" borderId="6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horizontal="center" wrapText="1"/>
    </xf>
    <xf numFmtId="0" fontId="13" fillId="0" borderId="8" xfId="0" applyNumberFormat="1" applyFont="1" applyBorder="1" applyAlignment="1">
      <alignment horizontal="center" wrapText="1"/>
    </xf>
    <xf numFmtId="2" fontId="13" fillId="0" borderId="8" xfId="0" applyNumberFormat="1" applyFont="1" applyBorder="1" applyAlignment="1">
      <alignment horizontal="center" wrapText="1"/>
    </xf>
    <xf numFmtId="0" fontId="13" fillId="0" borderId="7" xfId="0" applyNumberFormat="1" applyFont="1" applyBorder="1" applyAlignment="1">
      <alignment wrapText="1"/>
    </xf>
    <xf numFmtId="0" fontId="14" fillId="0" borderId="6" xfId="0" applyNumberFormat="1" applyFont="1" applyBorder="1" applyAlignment="1">
      <alignment horizontal="center" wrapText="1"/>
    </xf>
    <xf numFmtId="0" fontId="14" fillId="0" borderId="8" xfId="0" applyNumberFormat="1" applyFont="1" applyBorder="1" applyAlignment="1">
      <alignment horizontal="center" wrapText="1"/>
    </xf>
    <xf numFmtId="1" fontId="14" fillId="0" borderId="9" xfId="0" applyNumberFormat="1" applyFont="1" applyBorder="1" applyAlignment="1">
      <alignment horizontal="center"/>
    </xf>
    <xf numFmtId="0" fontId="14" fillId="0" borderId="10" xfId="0" applyNumberFormat="1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/>
    </xf>
    <xf numFmtId="2" fontId="15" fillId="2" borderId="8" xfId="0" applyNumberFormat="1" applyFont="1" applyFill="1" applyBorder="1" applyAlignment="1">
      <alignment horizontal="center"/>
    </xf>
    <xf numFmtId="0" fontId="16" fillId="0" borderId="0" xfId="0" applyFont="1"/>
    <xf numFmtId="1" fontId="0" fillId="2" borderId="0" xfId="0" applyNumberFormat="1" applyFill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2" fontId="5" fillId="2" borderId="0" xfId="0" applyNumberFormat="1" applyFont="1" applyFill="1" applyAlignment="1">
      <alignment horizontal="center" vertical="center" wrapText="1"/>
    </xf>
    <xf numFmtId="2" fontId="5" fillId="2" borderId="0" xfId="0" applyNumberFormat="1" applyFont="1" applyFill="1" applyAlignment="1">
      <alignment horizontal="center" vertical="top"/>
    </xf>
    <xf numFmtId="2" fontId="9" fillId="2" borderId="0" xfId="1" applyNumberFormat="1" applyFont="1" applyFill="1" applyBorder="1" applyAlignment="1" applyProtection="1">
      <alignment horizontal="center" vertical="top"/>
    </xf>
    <xf numFmtId="0" fontId="3" fillId="2" borderId="0" xfId="0" applyFont="1" applyFill="1" applyAlignment="1">
      <alignment horizontal="center"/>
    </xf>
    <xf numFmtId="0" fontId="17" fillId="0" borderId="0" xfId="0" applyFont="1" applyAlignment="1">
      <alignment wrapText="1"/>
    </xf>
    <xf numFmtId="2" fontId="0" fillId="0" borderId="0" xfId="0" applyNumberFormat="1" applyBorder="1"/>
    <xf numFmtId="0" fontId="0" fillId="0" borderId="0" xfId="0" applyFill="1"/>
    <xf numFmtId="2" fontId="0" fillId="0" borderId="0" xfId="0" applyNumberFormat="1" applyFill="1" applyBorder="1"/>
    <xf numFmtId="0" fontId="13" fillId="0" borderId="11" xfId="0" applyNumberFormat="1" applyFont="1" applyBorder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14" fillId="0" borderId="8" xfId="0" applyFont="1" applyBorder="1" applyAlignment="1">
      <alignment horizontal="center" wrapText="1"/>
    </xf>
    <xf numFmtId="0" fontId="14" fillId="0" borderId="10" xfId="0" applyFont="1" applyFill="1" applyBorder="1" applyAlignment="1">
      <alignment horizontal="center" wrapText="1"/>
    </xf>
    <xf numFmtId="0" fontId="14" fillId="0" borderId="8" xfId="0" applyFont="1" applyFill="1" applyBorder="1" applyAlignment="1">
      <alignment horizontal="center" wrapText="1"/>
    </xf>
    <xf numFmtId="1" fontId="14" fillId="0" borderId="8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0" fontId="0" fillId="0" borderId="0" xfId="0" applyFont="1" applyAlignment="1">
      <alignment wrapText="1"/>
    </xf>
    <xf numFmtId="0" fontId="18" fillId="0" borderId="0" xfId="0" applyFont="1" applyAlignment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2" fontId="13" fillId="0" borderId="12" xfId="0" applyNumberFormat="1" applyFont="1" applyBorder="1" applyAlignment="1">
      <alignment horizontal="center" wrapText="1"/>
    </xf>
    <xf numFmtId="0" fontId="16" fillId="0" borderId="0" xfId="0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3" fillId="0" borderId="13" xfId="0" applyFont="1" applyBorder="1" applyAlignment="1">
      <alignment horizontal="center" wrapText="1"/>
    </xf>
    <xf numFmtId="0" fontId="13" fillId="0" borderId="4" xfId="0" applyFont="1" applyBorder="1" applyAlignment="1">
      <alignment horizontal="center" wrapText="1"/>
    </xf>
    <xf numFmtId="0" fontId="13" fillId="0" borderId="7" xfId="0" applyFont="1" applyBorder="1" applyAlignment="1">
      <alignment wrapText="1"/>
    </xf>
    <xf numFmtId="0" fontId="13" fillId="0" borderId="8" xfId="0" applyFont="1" applyBorder="1" applyAlignment="1">
      <alignment horizontal="center" wrapText="1"/>
    </xf>
    <xf numFmtId="0" fontId="14" fillId="2" borderId="8" xfId="0" applyFont="1" applyFill="1" applyBorder="1" applyAlignment="1">
      <alignment horizontal="center" wrapText="1"/>
    </xf>
    <xf numFmtId="0" fontId="16" fillId="0" borderId="0" xfId="0" applyFont="1" applyFill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16" fillId="0" borderId="0" xfId="0" applyFont="1" applyBorder="1"/>
    <xf numFmtId="2" fontId="19" fillId="0" borderId="0" xfId="0" applyNumberFormat="1" applyFont="1" applyFill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0" fontId="0" fillId="0" borderId="0" xfId="0" applyFont="1" applyAlignment="1">
      <alignment horizontal="center"/>
    </xf>
    <xf numFmtId="2" fontId="0" fillId="0" borderId="0" xfId="0" applyNumberFormat="1" applyFont="1" applyAlignment="1">
      <alignment horizontal="center"/>
    </xf>
    <xf numFmtId="1" fontId="0" fillId="0" borderId="0" xfId="0" applyNumberFormat="1" applyBorder="1" applyAlignment="1">
      <alignment horizontal="center" vertical="center"/>
    </xf>
    <xf numFmtId="1" fontId="16" fillId="2" borderId="0" xfId="3" applyNumberFormat="1" applyFont="1" applyFill="1" applyBorder="1" applyAlignment="1">
      <alignment horizontal="center" vertical="center"/>
    </xf>
    <xf numFmtId="0" fontId="16" fillId="2" borderId="0" xfId="3" applyFont="1" applyFill="1" applyBorder="1" applyAlignment="1">
      <alignment horizontal="center"/>
    </xf>
    <xf numFmtId="2" fontId="16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/>
    </xf>
    <xf numFmtId="2" fontId="19" fillId="2" borderId="0" xfId="3" applyNumberFormat="1" applyFont="1" applyFill="1" applyBorder="1" applyAlignment="1">
      <alignment horizontal="center" vertical="center" wrapText="1"/>
    </xf>
    <xf numFmtId="2" fontId="16" fillId="0" borderId="0" xfId="3" applyNumberFormat="1" applyFont="1" applyBorder="1"/>
    <xf numFmtId="2" fontId="19" fillId="2" borderId="0" xfId="3" applyNumberFormat="1" applyFont="1" applyFill="1" applyBorder="1" applyAlignment="1">
      <alignment horizontal="center" vertical="top"/>
    </xf>
    <xf numFmtId="0" fontId="16" fillId="2" borderId="0" xfId="3" applyFont="1" applyFill="1" applyBorder="1"/>
    <xf numFmtId="2" fontId="20" fillId="2" borderId="0" xfId="1" applyNumberFormat="1" applyFont="1" applyFill="1" applyBorder="1" applyAlignment="1" applyProtection="1">
      <alignment horizontal="center" vertical="top"/>
    </xf>
    <xf numFmtId="0" fontId="19" fillId="2" borderId="0" xfId="3" applyFont="1" applyFill="1" applyBorder="1" applyAlignment="1">
      <alignment horizontal="center"/>
    </xf>
    <xf numFmtId="0" fontId="10" fillId="0" borderId="0" xfId="3" applyFont="1" applyBorder="1" applyAlignment="1">
      <alignment horizontal="center"/>
    </xf>
    <xf numFmtId="0" fontId="12" fillId="0" borderId="0" xfId="3" applyFont="1" applyBorder="1" applyAlignment="1">
      <alignment horizontal="center" wrapText="1"/>
    </xf>
    <xf numFmtId="0" fontId="13" fillId="0" borderId="0" xfId="3" applyFont="1" applyBorder="1" applyAlignment="1">
      <alignment horizontal="center" wrapText="1"/>
    </xf>
    <xf numFmtId="2" fontId="13" fillId="0" borderId="0" xfId="3" applyNumberFormat="1" applyFont="1" applyBorder="1" applyAlignment="1">
      <alignment horizontal="center" wrapText="1"/>
    </xf>
    <xf numFmtId="0" fontId="12" fillId="0" borderId="0" xfId="3" applyFont="1" applyBorder="1" applyAlignment="1">
      <alignment wrapText="1"/>
    </xf>
    <xf numFmtId="0" fontId="13" fillId="0" borderId="0" xfId="3" applyFont="1" applyBorder="1" applyAlignment="1">
      <alignment horizontal="center" vertical="center" wrapText="1"/>
    </xf>
    <xf numFmtId="0" fontId="14" fillId="0" borderId="0" xfId="3" applyFont="1" applyBorder="1" applyAlignment="1">
      <alignment horizontal="center" wrapText="1"/>
    </xf>
    <xf numFmtId="0" fontId="14" fillId="2" borderId="0" xfId="3" applyFont="1" applyFill="1" applyBorder="1" applyAlignment="1">
      <alignment horizontal="center" wrapText="1"/>
    </xf>
    <xf numFmtId="0" fontId="12" fillId="0" borderId="0" xfId="0" applyFont="1" applyFill="1"/>
    <xf numFmtId="0" fontId="12" fillId="0" borderId="0" xfId="0" applyFont="1"/>
    <xf numFmtId="0" fontId="16" fillId="2" borderId="0" xfId="3" applyFont="1" applyFill="1"/>
    <xf numFmtId="0" fontId="19" fillId="2" borderId="0" xfId="3" applyFont="1" applyFill="1" applyAlignment="1">
      <alignment horizontal="center"/>
    </xf>
    <xf numFmtId="2" fontId="16" fillId="2" borderId="0" xfId="3" applyNumberFormat="1" applyFont="1" applyFill="1" applyAlignment="1">
      <alignment horizontal="center"/>
    </xf>
    <xf numFmtId="0" fontId="12" fillId="0" borderId="11" xfId="3" applyFont="1" applyBorder="1" applyAlignment="1">
      <alignment horizontal="center" wrapText="1"/>
    </xf>
    <xf numFmtId="0" fontId="13" fillId="0" borderId="12" xfId="3" applyFont="1" applyBorder="1" applyAlignment="1">
      <alignment horizontal="center" wrapText="1"/>
    </xf>
    <xf numFmtId="2" fontId="13" fillId="0" borderId="12" xfId="3" applyNumberFormat="1" applyFont="1" applyBorder="1" applyAlignment="1">
      <alignment horizontal="center" wrapText="1"/>
    </xf>
    <xf numFmtId="0" fontId="13" fillId="0" borderId="13" xfId="3" applyFont="1" applyBorder="1" applyAlignment="1">
      <alignment horizontal="center" wrapText="1"/>
    </xf>
    <xf numFmtId="0" fontId="13" fillId="0" borderId="4" xfId="3" applyFont="1" applyBorder="1" applyAlignment="1">
      <alignment horizontal="center" wrapText="1"/>
    </xf>
    <xf numFmtId="2" fontId="13" fillId="0" borderId="4" xfId="3" applyNumberFormat="1" applyFont="1" applyBorder="1" applyAlignment="1">
      <alignment horizontal="center" wrapText="1"/>
    </xf>
    <xf numFmtId="0" fontId="12" fillId="0" borderId="7" xfId="3" applyFont="1" applyBorder="1" applyAlignment="1">
      <alignment wrapText="1"/>
    </xf>
    <xf numFmtId="0" fontId="13" fillId="0" borderId="8" xfId="3" applyFont="1" applyBorder="1" applyAlignment="1">
      <alignment horizontal="center" wrapText="1"/>
    </xf>
    <xf numFmtId="0" fontId="14" fillId="0" borderId="10" xfId="3" applyFont="1" applyBorder="1" applyAlignment="1">
      <alignment horizontal="center" wrapText="1"/>
    </xf>
    <xf numFmtId="0" fontId="14" fillId="0" borderId="8" xfId="3" applyFont="1" applyBorder="1" applyAlignment="1">
      <alignment horizontal="center" wrapText="1"/>
    </xf>
    <xf numFmtId="0" fontId="14" fillId="2" borderId="14" xfId="3" applyFont="1" applyFill="1" applyBorder="1" applyAlignment="1">
      <alignment horizontal="center" wrapText="1"/>
    </xf>
    <xf numFmtId="0" fontId="14" fillId="0" borderId="7" xfId="3" applyFont="1" applyBorder="1" applyAlignment="1">
      <alignment horizontal="center" wrapText="1"/>
    </xf>
    <xf numFmtId="0" fontId="12" fillId="0" borderId="0" xfId="0" applyFont="1" applyAlignment="1">
      <alignment horizontal="center" vertical="center" wrapText="1"/>
    </xf>
    <xf numFmtId="0" fontId="14" fillId="0" borderId="9" xfId="0" applyFont="1" applyBorder="1" applyAlignment="1">
      <alignment horizontal="center" wrapText="1"/>
    </xf>
    <xf numFmtId="1" fontId="14" fillId="0" borderId="8" xfId="0" applyNumberFormat="1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0" fontId="21" fillId="0" borderId="0" xfId="0" applyFont="1" applyAlignment="1">
      <alignment wrapText="1"/>
    </xf>
    <xf numFmtId="0" fontId="14" fillId="2" borderId="7" xfId="0" applyFont="1" applyFill="1" applyBorder="1" applyAlignment="1">
      <alignment horizontal="center" wrapText="1"/>
    </xf>
    <xf numFmtId="1" fontId="14" fillId="2" borderId="8" xfId="0" applyNumberFormat="1" applyFont="1" applyFill="1" applyBorder="1" applyAlignment="1">
      <alignment horizontal="center" wrapText="1"/>
    </xf>
    <xf numFmtId="0" fontId="22" fillId="0" borderId="0" xfId="0" applyFont="1" applyAlignment="1">
      <alignment horizontal="center"/>
    </xf>
    <xf numFmtId="0" fontId="22" fillId="0" borderId="0" xfId="0" applyFont="1"/>
    <xf numFmtId="1" fontId="15" fillId="2" borderId="8" xfId="0" applyNumberFormat="1" applyFont="1" applyFill="1" applyBorder="1" applyAlignment="1">
      <alignment horizontal="center" wrapText="1"/>
    </xf>
    <xf numFmtId="0" fontId="0" fillId="0" borderId="11" xfId="0" applyBorder="1"/>
    <xf numFmtId="0" fontId="13" fillId="0" borderId="11" xfId="0" applyNumberFormat="1" applyFont="1" applyBorder="1" applyAlignment="1">
      <alignment wrapText="1"/>
    </xf>
    <xf numFmtId="0" fontId="13" fillId="0" borderId="7" xfId="0" applyFont="1" applyBorder="1" applyAlignment="1">
      <alignment horizontal="center" wrapText="1"/>
    </xf>
    <xf numFmtId="0" fontId="14" fillId="0" borderId="15" xfId="0" applyFont="1" applyBorder="1" applyAlignment="1">
      <alignment horizontal="center" wrapText="1"/>
    </xf>
    <xf numFmtId="3" fontId="14" fillId="0" borderId="15" xfId="0" applyNumberFormat="1" applyFont="1" applyBorder="1" applyAlignment="1">
      <alignment horizontal="center" wrapText="1"/>
    </xf>
    <xf numFmtId="1" fontId="14" fillId="0" borderId="15" xfId="0" applyNumberFormat="1" applyFont="1" applyBorder="1" applyAlignment="1">
      <alignment horizontal="center"/>
    </xf>
    <xf numFmtId="49" fontId="14" fillId="0" borderId="15" xfId="0" applyNumberFormat="1" applyFont="1" applyBorder="1" applyAlignment="1">
      <alignment horizontal="center" wrapText="1"/>
    </xf>
    <xf numFmtId="0" fontId="0" fillId="0" borderId="16" xfId="0" applyBorder="1"/>
    <xf numFmtId="0" fontId="0" fillId="0" borderId="7" xfId="0" applyBorder="1"/>
    <xf numFmtId="0" fontId="13" fillId="0" borderId="11" xfId="0" applyFont="1" applyBorder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6" fillId="0" borderId="0" xfId="0" applyFont="1" applyBorder="1" applyAlignment="1">
      <alignment horizontal="center" wrapText="1"/>
    </xf>
    <xf numFmtId="0" fontId="0" fillId="0" borderId="0" xfId="0" applyBorder="1"/>
    <xf numFmtId="0" fontId="26" fillId="0" borderId="0" xfId="0" applyFont="1" applyBorder="1" applyAlignment="1">
      <alignment wrapText="1"/>
    </xf>
    <xf numFmtId="0" fontId="0" fillId="0" borderId="17" xfId="0" applyBorder="1"/>
    <xf numFmtId="0" fontId="2" fillId="0" borderId="0" xfId="3"/>
    <xf numFmtId="14" fontId="27" fillId="0" borderId="0" xfId="3" applyNumberFormat="1" applyFont="1"/>
    <xf numFmtId="0" fontId="8" fillId="0" borderId="0" xfId="0" applyFont="1"/>
    <xf numFmtId="0" fontId="2" fillId="0" borderId="0" xfId="3" applyAlignment="1"/>
    <xf numFmtId="0" fontId="13" fillId="0" borderId="13" xfId="0" applyFont="1" applyBorder="1" applyAlignment="1">
      <alignment wrapText="1"/>
    </xf>
    <xf numFmtId="0" fontId="0" fillId="0" borderId="13" xfId="0" applyBorder="1"/>
    <xf numFmtId="0" fontId="0" fillId="0" borderId="0" xfId="0" applyFill="1" applyBorder="1" applyAlignment="1"/>
    <xf numFmtId="0" fontId="0" fillId="0" borderId="0" xfId="0" applyAlignment="1"/>
    <xf numFmtId="0" fontId="0" fillId="2" borderId="0" xfId="0" applyFill="1" applyBorder="1"/>
    <xf numFmtId="0" fontId="32" fillId="0" borderId="0" xfId="4"/>
    <xf numFmtId="0" fontId="33" fillId="0" borderId="0" xfId="4" applyFont="1"/>
    <xf numFmtId="0" fontId="33" fillId="0" borderId="0" xfId="4" applyFont="1" applyAlignment="1">
      <alignment wrapText="1"/>
    </xf>
    <xf numFmtId="164" fontId="32" fillId="0" borderId="0" xfId="4" applyNumberFormat="1"/>
    <xf numFmtId="2" fontId="32" fillId="0" borderId="0" xfId="4" applyNumberFormat="1"/>
    <xf numFmtId="1" fontId="32" fillId="0" borderId="0" xfId="4" applyNumberFormat="1"/>
    <xf numFmtId="0" fontId="33" fillId="0" borderId="0" xfId="4" applyFont="1" applyAlignment="1">
      <alignment vertical="center"/>
    </xf>
    <xf numFmtId="0" fontId="22" fillId="0" borderId="0" xfId="4" applyFont="1"/>
    <xf numFmtId="0" fontId="22" fillId="0" borderId="0" xfId="4" applyFont="1" applyAlignment="1">
      <alignment wrapText="1"/>
    </xf>
    <xf numFmtId="0" fontId="35" fillId="0" borderId="18" xfId="4" applyFont="1" applyBorder="1" applyAlignment="1">
      <alignment horizontal="center" vertical="center" wrapText="1"/>
    </xf>
    <xf numFmtId="3" fontId="32" fillId="0" borderId="0" xfId="4" applyNumberFormat="1"/>
    <xf numFmtId="0" fontId="14" fillId="0" borderId="0" xfId="3" applyFont="1" applyFill="1" applyBorder="1" applyAlignment="1">
      <alignment horizontal="center" wrapText="1"/>
    </xf>
    <xf numFmtId="0" fontId="32" fillId="0" borderId="0" xfId="4" applyAlignment="1">
      <alignment wrapText="1"/>
    </xf>
    <xf numFmtId="164" fontId="32" fillId="0" borderId="0" xfId="4" applyNumberFormat="1" applyAlignment="1">
      <alignment wrapText="1"/>
    </xf>
    <xf numFmtId="1" fontId="14" fillId="0" borderId="19" xfId="0" applyNumberFormat="1" applyFont="1" applyBorder="1" applyAlignment="1">
      <alignment horizontal="center" wrapText="1"/>
    </xf>
    <xf numFmtId="0" fontId="13" fillId="0" borderId="13" xfId="0" applyNumberFormat="1" applyFont="1" applyBorder="1" applyAlignment="1">
      <alignment horizont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wrapText="1"/>
    </xf>
    <xf numFmtId="2" fontId="15" fillId="4" borderId="26" xfId="0" applyNumberFormat="1" applyFont="1" applyFill="1" applyBorder="1" applyAlignment="1">
      <alignment horizontal="center"/>
    </xf>
    <xf numFmtId="2" fontId="13" fillId="0" borderId="0" xfId="0" applyNumberFormat="1" applyFont="1" applyBorder="1" applyAlignment="1">
      <alignment horizontal="center" wrapText="1"/>
    </xf>
    <xf numFmtId="0" fontId="15" fillId="0" borderId="15" xfId="3" applyFont="1" applyBorder="1" applyAlignment="1">
      <alignment horizontal="center"/>
    </xf>
    <xf numFmtId="2" fontId="15" fillId="0" borderId="15" xfId="3" applyNumberFormat="1" applyFont="1" applyBorder="1" applyAlignment="1"/>
    <xf numFmtId="0" fontId="23" fillId="0" borderId="15" xfId="3" applyFont="1" applyBorder="1" applyAlignment="1"/>
    <xf numFmtId="0" fontId="15" fillId="0" borderId="15" xfId="3" applyFont="1" applyBorder="1" applyAlignment="1">
      <alignment horizontal="left"/>
    </xf>
    <xf numFmtId="2" fontId="3" fillId="2" borderId="0" xfId="0" applyNumberFormat="1" applyFont="1" applyFill="1" applyBorder="1" applyAlignment="1" applyProtection="1">
      <alignment vertical="center" wrapText="1"/>
      <protection hidden="1"/>
    </xf>
    <xf numFmtId="49" fontId="14" fillId="0" borderId="15" xfId="0" applyNumberFormat="1" applyFont="1" applyFill="1" applyBorder="1" applyAlignment="1">
      <alignment horizontal="center" wrapText="1"/>
    </xf>
    <xf numFmtId="3" fontId="14" fillId="0" borderId="15" xfId="0" applyNumberFormat="1" applyFont="1" applyFill="1" applyBorder="1" applyAlignment="1">
      <alignment horizontal="center" wrapText="1"/>
    </xf>
    <xf numFmtId="1" fontId="14" fillId="0" borderId="15" xfId="0" applyNumberFormat="1" applyFont="1" applyFill="1" applyBorder="1" applyAlignment="1">
      <alignment horizontal="center"/>
    </xf>
    <xf numFmtId="1" fontId="14" fillId="0" borderId="19" xfId="0" applyNumberFormat="1" applyFont="1" applyFill="1" applyBorder="1" applyAlignment="1">
      <alignment horizontal="center" wrapText="1"/>
    </xf>
    <xf numFmtId="1" fontId="0" fillId="5" borderId="0" xfId="0" applyNumberFormat="1" applyFill="1" applyAlignment="1">
      <alignment horizontal="center" vertical="center"/>
    </xf>
    <xf numFmtId="2" fontId="5" fillId="5" borderId="0" xfId="0" applyNumberFormat="1" applyFont="1" applyFill="1" applyAlignment="1">
      <alignment horizontal="center" vertical="center" wrapText="1"/>
    </xf>
    <xf numFmtId="2" fontId="5" fillId="5" borderId="0" xfId="0" applyNumberFormat="1" applyFont="1" applyFill="1" applyAlignment="1">
      <alignment horizontal="center" vertical="top"/>
    </xf>
    <xf numFmtId="0" fontId="0" fillId="5" borderId="0" xfId="0" applyFill="1" applyAlignment="1">
      <alignment horizontal="center"/>
    </xf>
    <xf numFmtId="0" fontId="0" fillId="5" borderId="0" xfId="0" applyFill="1"/>
    <xf numFmtId="2" fontId="38" fillId="5" borderId="0" xfId="1" applyNumberFormat="1" applyFont="1" applyFill="1" applyBorder="1" applyAlignment="1" applyProtection="1">
      <alignment horizontal="center" vertical="top"/>
    </xf>
    <xf numFmtId="0" fontId="3" fillId="5" borderId="0" xfId="0" applyFont="1" applyFill="1" applyAlignment="1">
      <alignment horizontal="center"/>
    </xf>
    <xf numFmtId="0" fontId="39" fillId="0" borderId="0" xfId="0" applyFont="1"/>
    <xf numFmtId="0" fontId="29" fillId="0" borderId="0" xfId="6" applyNumberFormat="1" applyFont="1"/>
    <xf numFmtId="2" fontId="29" fillId="0" borderId="0" xfId="6" applyNumberFormat="1" applyFont="1"/>
    <xf numFmtId="0" fontId="40" fillId="0" borderId="0" xfId="0" applyFont="1"/>
    <xf numFmtId="2" fontId="39" fillId="0" borderId="0" xfId="0" applyNumberFormat="1" applyFont="1" applyBorder="1" applyAlignment="1">
      <alignment horizontal="left" vertical="top"/>
    </xf>
    <xf numFmtId="0" fontId="41" fillId="6" borderId="29" xfId="2" applyFont="1" applyFill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/>
    </xf>
    <xf numFmtId="0" fontId="29" fillId="0" borderId="0" xfId="6" applyNumberFormat="1" applyFont="1" applyBorder="1" applyAlignment="1">
      <alignment horizontal="center" vertical="center" wrapText="1"/>
    </xf>
    <xf numFmtId="0" fontId="29" fillId="0" borderId="0" xfId="6" applyNumberFormat="1" applyFont="1" applyBorder="1" applyAlignment="1">
      <alignment horizontal="center"/>
    </xf>
    <xf numFmtId="0" fontId="39" fillId="0" borderId="0" xfId="0" applyFont="1" applyBorder="1"/>
    <xf numFmtId="2" fontId="39" fillId="0" borderId="0" xfId="0" applyNumberFormat="1" applyFont="1" applyBorder="1"/>
    <xf numFmtId="2" fontId="39" fillId="0" borderId="0" xfId="0" applyNumberFormat="1" applyFont="1"/>
    <xf numFmtId="0" fontId="29" fillId="0" borderId="34" xfId="6" applyNumberFormat="1" applyFont="1" applyBorder="1" applyAlignment="1">
      <alignment horizontal="center" vertical="center"/>
    </xf>
    <xf numFmtId="0" fontId="29" fillId="0" borderId="34" xfId="6" applyNumberFormat="1" applyFont="1" applyBorder="1" applyAlignment="1">
      <alignment vertical="center"/>
    </xf>
    <xf numFmtId="2" fontId="39" fillId="0" borderId="35" xfId="0" applyNumberFormat="1" applyFont="1" applyBorder="1" applyAlignment="1">
      <alignment horizontal="left" vertical="top"/>
    </xf>
    <xf numFmtId="0" fontId="29" fillId="0" borderId="27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vertical="center"/>
    </xf>
    <xf numFmtId="2" fontId="39" fillId="0" borderId="18" xfId="0" applyNumberFormat="1" applyFont="1" applyBorder="1" applyAlignment="1">
      <alignment horizontal="left" vertical="top"/>
    </xf>
    <xf numFmtId="2" fontId="39" fillId="0" borderId="0" xfId="0" applyNumberFormat="1" applyFont="1" applyBorder="1" applyAlignment="1">
      <alignment horizontal="left" vertical="center"/>
    </xf>
    <xf numFmtId="2" fontId="14" fillId="0" borderId="15" xfId="3" applyNumberFormat="1" applyFont="1" applyBorder="1" applyAlignment="1">
      <alignment horizontal="center" wrapText="1"/>
    </xf>
    <xf numFmtId="2" fontId="14" fillId="0" borderId="7" xfId="3" applyNumberFormat="1" applyFont="1" applyBorder="1" applyAlignment="1">
      <alignment horizontal="center" wrapText="1"/>
    </xf>
    <xf numFmtId="2" fontId="14" fillId="0" borderId="0" xfId="3" applyNumberFormat="1" applyFont="1" applyBorder="1" applyAlignment="1">
      <alignment horizontal="center" wrapText="1"/>
    </xf>
    <xf numFmtId="4" fontId="14" fillId="0" borderId="15" xfId="3" applyNumberFormat="1" applyFont="1" applyBorder="1" applyAlignment="1">
      <alignment horizontal="center" wrapText="1"/>
    </xf>
    <xf numFmtId="4" fontId="14" fillId="0" borderId="7" xfId="3" applyNumberFormat="1" applyFont="1" applyBorder="1" applyAlignment="1">
      <alignment horizontal="center" wrapText="1"/>
    </xf>
    <xf numFmtId="0" fontId="14" fillId="0" borderId="10" xfId="3" applyFont="1" applyFill="1" applyBorder="1" applyAlignment="1">
      <alignment horizontal="center" wrapText="1"/>
    </xf>
    <xf numFmtId="0" fontId="14" fillId="0" borderId="8" xfId="3" applyFont="1" applyFill="1" applyBorder="1" applyAlignment="1">
      <alignment horizontal="center" wrapText="1"/>
    </xf>
    <xf numFmtId="4" fontId="14" fillId="0" borderId="15" xfId="3" applyNumberFormat="1" applyFont="1" applyFill="1" applyBorder="1" applyAlignment="1">
      <alignment horizontal="center" wrapText="1"/>
    </xf>
    <xf numFmtId="4" fontId="14" fillId="0" borderId="7" xfId="3" applyNumberFormat="1" applyFont="1" applyFill="1" applyBorder="1" applyAlignment="1">
      <alignment horizontal="center" wrapText="1"/>
    </xf>
    <xf numFmtId="2" fontId="14" fillId="0" borderId="15" xfId="3" applyNumberFormat="1" applyFont="1" applyFill="1" applyBorder="1" applyAlignment="1">
      <alignment horizontal="center" wrapText="1"/>
    </xf>
    <xf numFmtId="0" fontId="14" fillId="0" borderId="0" xfId="3" applyFont="1" applyFill="1" applyBorder="1" applyAlignment="1">
      <alignment horizontal="left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/>
    </xf>
    <xf numFmtId="0" fontId="14" fillId="0" borderId="0" xfId="3" applyFont="1" applyFill="1" applyBorder="1" applyAlignment="1">
      <alignment horizontal="left" wrapText="1"/>
    </xf>
    <xf numFmtId="0" fontId="41" fillId="0" borderId="0" xfId="2" applyFont="1" applyFill="1" applyBorder="1" applyAlignment="1">
      <alignment horizontal="center" vertical="center"/>
    </xf>
    <xf numFmtId="2" fontId="39" fillId="0" borderId="0" xfId="0" applyNumberFormat="1" applyFont="1" applyBorder="1" applyAlignment="1">
      <alignment horizontal="left"/>
    </xf>
    <xf numFmtId="0" fontId="29" fillId="0" borderId="0" xfId="6" applyNumberFormat="1" applyFont="1" applyBorder="1" applyAlignment="1">
      <alignment vertical="center" wrapText="1"/>
    </xf>
    <xf numFmtId="0" fontId="29" fillId="0" borderId="0" xfId="6" applyNumberFormat="1" applyFont="1" applyBorder="1" applyAlignment="1">
      <alignment vertical="center"/>
    </xf>
    <xf numFmtId="2" fontId="29" fillId="0" borderId="0" xfId="6" applyNumberFormat="1" applyFont="1" applyBorder="1" applyAlignment="1">
      <alignment vertical="center" wrapText="1"/>
    </xf>
    <xf numFmtId="4" fontId="32" fillId="0" borderId="0" xfId="4" applyNumberFormat="1"/>
    <xf numFmtId="0" fontId="42" fillId="0" borderId="0" xfId="0" applyFont="1"/>
    <xf numFmtId="2" fontId="15" fillId="0" borderId="26" xfId="0" applyNumberFormat="1" applyFont="1" applyBorder="1" applyAlignment="1">
      <alignment horizontal="center"/>
    </xf>
    <xf numFmtId="2" fontId="14" fillId="0" borderId="8" xfId="0" applyNumberFormat="1" applyFont="1" applyFill="1" applyBorder="1" applyAlignment="1">
      <alignment horizontal="center"/>
    </xf>
    <xf numFmtId="0" fontId="14" fillId="0" borderId="8" xfId="0" applyFont="1" applyBorder="1" applyAlignment="1">
      <alignment horizontal="center"/>
    </xf>
    <xf numFmtId="2" fontId="15" fillId="0" borderId="9" xfId="0" applyNumberFormat="1" applyFont="1" applyBorder="1" applyAlignment="1">
      <alignment horizontal="center"/>
    </xf>
    <xf numFmtId="2" fontId="15" fillId="0" borderId="8" xfId="0" applyNumberFormat="1" applyFont="1" applyBorder="1" applyAlignment="1">
      <alignment horizontal="center"/>
    </xf>
    <xf numFmtId="2" fontId="15" fillId="0" borderId="8" xfId="0" applyNumberFormat="1" applyFont="1" applyFill="1" applyBorder="1" applyAlignment="1">
      <alignment horizontal="center"/>
    </xf>
    <xf numFmtId="2" fontId="14" fillId="0" borderId="8" xfId="0" applyNumberFormat="1" applyFont="1" applyBorder="1" applyAlignment="1">
      <alignment horizontal="center"/>
    </xf>
    <xf numFmtId="2" fontId="23" fillId="0" borderId="15" xfId="0" applyNumberFormat="1" applyFont="1" applyBorder="1" applyAlignment="1">
      <alignment horizontal="center"/>
    </xf>
    <xf numFmtId="2" fontId="23" fillId="0" borderId="15" xfId="0" applyNumberFormat="1" applyFont="1" applyFill="1" applyBorder="1" applyAlignment="1">
      <alignment horizontal="center"/>
    </xf>
    <xf numFmtId="2" fontId="15" fillId="0" borderId="15" xfId="0" applyNumberFormat="1" applyFont="1" applyFill="1" applyBorder="1" applyAlignment="1">
      <alignment horizontal="center"/>
    </xf>
    <xf numFmtId="2" fontId="15" fillId="0" borderId="15" xfId="0" applyNumberFormat="1" applyFont="1" applyBorder="1" applyAlignment="1">
      <alignment horizontal="center"/>
    </xf>
    <xf numFmtId="2" fontId="15" fillId="0" borderId="20" xfId="0" applyNumberFormat="1" applyFont="1" applyBorder="1" applyAlignment="1">
      <alignment horizontal="center"/>
    </xf>
    <xf numFmtId="0" fontId="14" fillId="0" borderId="20" xfId="0" applyFont="1" applyFill="1" applyBorder="1" applyAlignment="1">
      <alignment horizontal="center"/>
    </xf>
    <xf numFmtId="0" fontId="14" fillId="7" borderId="11" xfId="0" applyFont="1" applyFill="1" applyBorder="1" applyAlignment="1">
      <alignment horizontal="center" wrapText="1"/>
    </xf>
    <xf numFmtId="0" fontId="14" fillId="7" borderId="7" xfId="0" applyFont="1" applyFill="1" applyBorder="1" applyAlignment="1">
      <alignment horizontal="center" wrapText="1"/>
    </xf>
    <xf numFmtId="0" fontId="10" fillId="0" borderId="0" xfId="3" applyFont="1" applyBorder="1" applyAlignment="1">
      <alignment horizontal="center" wrapText="1"/>
    </xf>
    <xf numFmtId="0" fontId="33" fillId="0" borderId="18" xfId="4" applyFont="1" applyBorder="1" applyAlignment="1">
      <alignment vertical="center"/>
    </xf>
    <xf numFmtId="1" fontId="15" fillId="2" borderId="8" xfId="0" applyNumberFormat="1" applyFont="1" applyFill="1" applyBorder="1" applyAlignment="1">
      <alignment horizontal="center"/>
    </xf>
    <xf numFmtId="0" fontId="41" fillId="8" borderId="29" xfId="2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3" fillId="0" borderId="0" xfId="0" applyNumberFormat="1" applyFont="1" applyBorder="1"/>
    <xf numFmtId="2" fontId="44" fillId="4" borderId="0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horizontal="center"/>
    </xf>
    <xf numFmtId="0" fontId="45" fillId="0" borderId="0" xfId="0" applyNumberFormat="1" applyFont="1" applyBorder="1"/>
    <xf numFmtId="0" fontId="45" fillId="0" borderId="0" xfId="0" applyFont="1"/>
    <xf numFmtId="2" fontId="44" fillId="0" borderId="8" xfId="0" applyNumberFormat="1" applyFont="1" applyFill="1" applyBorder="1" applyAlignment="1">
      <alignment horizontal="center"/>
    </xf>
    <xf numFmtId="0" fontId="45" fillId="0" borderId="0" xfId="0" applyFont="1" applyBorder="1"/>
    <xf numFmtId="2" fontId="44" fillId="2" borderId="0" xfId="0" applyNumberFormat="1" applyFont="1" applyFill="1" applyBorder="1" applyAlignment="1">
      <alignment horizontal="center"/>
    </xf>
    <xf numFmtId="0" fontId="45" fillId="0" borderId="0" xfId="0" applyFont="1" applyFill="1" applyBorder="1"/>
    <xf numFmtId="2" fontId="44" fillId="0" borderId="0" xfId="0" applyNumberFormat="1" applyFont="1" applyFill="1" applyBorder="1" applyAlignment="1">
      <alignment horizontal="center"/>
    </xf>
    <xf numFmtId="2" fontId="44" fillId="0" borderId="0" xfId="3" applyNumberFormat="1" applyFont="1" applyFill="1" applyBorder="1" applyAlignment="1">
      <alignment horizontal="center"/>
    </xf>
    <xf numFmtId="2" fontId="44" fillId="0" borderId="0" xfId="3" applyNumberFormat="1" applyFont="1" applyBorder="1" applyAlignment="1">
      <alignment horizontal="center"/>
    </xf>
    <xf numFmtId="4" fontId="44" fillId="0" borderId="0" xfId="3" applyNumberFormat="1" applyFont="1" applyBorder="1" applyAlignment="1">
      <alignment horizontal="center"/>
    </xf>
    <xf numFmtId="4" fontId="44" fillId="0" borderId="0" xfId="3" applyNumberFormat="1" applyFont="1" applyFill="1" applyBorder="1" applyAlignment="1">
      <alignment horizontal="center"/>
    </xf>
    <xf numFmtId="0" fontId="44" fillId="0" borderId="0" xfId="3" applyFont="1" applyBorder="1" applyAlignment="1">
      <alignment horizontal="center"/>
    </xf>
    <xf numFmtId="2" fontId="44" fillId="0" borderId="9" xfId="0" applyNumberFormat="1" applyFont="1" applyBorder="1" applyAlignment="1">
      <alignment horizontal="center"/>
    </xf>
    <xf numFmtId="2" fontId="44" fillId="0" borderId="8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0" fontId="47" fillId="0" borderId="0" xfId="3" applyFont="1" applyBorder="1"/>
    <xf numFmtId="2" fontId="44" fillId="0" borderId="0" xfId="3" applyNumberFormat="1" applyFont="1" applyBorder="1" applyAlignment="1"/>
    <xf numFmtId="0" fontId="45" fillId="9" borderId="0" xfId="0" applyFont="1" applyFill="1" applyBorder="1"/>
    <xf numFmtId="0" fontId="44" fillId="9" borderId="0" xfId="0" applyFont="1" applyFill="1" applyBorder="1" applyAlignment="1">
      <alignment horizontal="center"/>
    </xf>
    <xf numFmtId="0" fontId="48" fillId="9" borderId="0" xfId="2" applyFont="1" applyFill="1" applyBorder="1" applyAlignment="1">
      <alignment horizontal="center" vertical="center"/>
    </xf>
    <xf numFmtId="49" fontId="32" fillId="0" borderId="0" xfId="4" applyNumberFormat="1"/>
    <xf numFmtId="2" fontId="39" fillId="0" borderId="0" xfId="0" applyNumberFormat="1" applyFont="1" applyFill="1" applyBorder="1" applyAlignment="1">
      <alignment horizontal="left" vertical="top"/>
    </xf>
    <xf numFmtId="3" fontId="0" fillId="0" borderId="0" xfId="0" applyNumberFormat="1"/>
    <xf numFmtId="0" fontId="0" fillId="0" borderId="0" xfId="0" applyAlignment="1">
      <alignment horizontal="center"/>
    </xf>
    <xf numFmtId="0" fontId="50" fillId="0" borderId="39" xfId="0" applyNumberFormat="1" applyFont="1" applyBorder="1" applyAlignment="1">
      <alignment wrapText="1"/>
    </xf>
    <xf numFmtId="0" fontId="50" fillId="0" borderId="40" xfId="0" applyNumberFormat="1" applyFont="1" applyBorder="1" applyAlignment="1">
      <alignment wrapText="1"/>
    </xf>
    <xf numFmtId="0" fontId="3" fillId="0" borderId="41" xfId="0" applyNumberFormat="1" applyFont="1" applyBorder="1"/>
    <xf numFmtId="1" fontId="14" fillId="0" borderId="38" xfId="0" applyNumberFormat="1" applyFont="1" applyBorder="1" applyAlignment="1">
      <alignment horizontal="center"/>
    </xf>
    <xf numFmtId="1" fontId="14" fillId="0" borderId="42" xfId="0" applyNumberFormat="1" applyFont="1" applyBorder="1" applyAlignment="1">
      <alignment horizontal="center"/>
    </xf>
    <xf numFmtId="0" fontId="50" fillId="0" borderId="43" xfId="0" applyNumberFormat="1" applyFont="1" applyBorder="1" applyAlignment="1">
      <alignment wrapText="1"/>
    </xf>
    <xf numFmtId="0" fontId="50" fillId="0" borderId="41" xfId="0" applyNumberFormat="1" applyFont="1" applyBorder="1" applyAlignment="1">
      <alignment wrapText="1"/>
    </xf>
    <xf numFmtId="2" fontId="51" fillId="0" borderId="45" xfId="3" applyNumberFormat="1" applyFont="1" applyFill="1" applyBorder="1" applyAlignment="1">
      <alignment horizontal="center" wrapText="1"/>
    </xf>
    <xf numFmtId="0" fontId="0" fillId="0" borderId="46" xfId="0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49" xfId="0" applyBorder="1"/>
    <xf numFmtId="0" fontId="0" fillId="0" borderId="39" xfId="0" applyBorder="1"/>
    <xf numFmtId="0" fontId="0" fillId="0" borderId="40" xfId="0" applyBorder="1"/>
    <xf numFmtId="0" fontId="0" fillId="0" borderId="41" xfId="0" applyBorder="1"/>
    <xf numFmtId="0" fontId="0" fillId="0" borderId="44" xfId="0" applyBorder="1"/>
    <xf numFmtId="0" fontId="0" fillId="0" borderId="46" xfId="0" applyBorder="1"/>
    <xf numFmtId="0" fontId="14" fillId="0" borderId="47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14" fillId="0" borderId="43" xfId="0" applyFont="1" applyFill="1" applyBorder="1" applyAlignment="1">
      <alignment horizontal="center" wrapText="1"/>
    </xf>
    <xf numFmtId="0" fontId="14" fillId="0" borderId="39" xfId="0" applyFont="1" applyFill="1" applyBorder="1" applyAlignment="1">
      <alignment horizontal="center" wrapText="1"/>
    </xf>
    <xf numFmtId="0" fontId="14" fillId="0" borderId="40" xfId="0" applyFont="1" applyFill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0" fontId="0" fillId="0" borderId="43" xfId="0" applyBorder="1"/>
    <xf numFmtId="0" fontId="21" fillId="0" borderId="46" xfId="0" applyFont="1" applyBorder="1" applyAlignment="1">
      <alignment wrapText="1"/>
    </xf>
    <xf numFmtId="0" fontId="21" fillId="0" borderId="47" xfId="0" applyFont="1" applyBorder="1" applyAlignment="1">
      <alignment wrapText="1"/>
    </xf>
    <xf numFmtId="0" fontId="21" fillId="0" borderId="48" xfId="0" applyFont="1" applyBorder="1" applyAlignment="1">
      <alignment wrapText="1"/>
    </xf>
    <xf numFmtId="0" fontId="21" fillId="0" borderId="43" xfId="0" applyFont="1" applyBorder="1" applyAlignment="1">
      <alignment wrapText="1"/>
    </xf>
    <xf numFmtId="0" fontId="14" fillId="0" borderId="51" xfId="0" applyFont="1" applyFill="1" applyBorder="1" applyAlignment="1">
      <alignment horizontal="center" wrapText="1"/>
    </xf>
    <xf numFmtId="0" fontId="14" fillId="0" borderId="52" xfId="0" applyFont="1" applyFill="1" applyBorder="1" applyAlignment="1">
      <alignment horizontal="center" wrapText="1"/>
    </xf>
    <xf numFmtId="0" fontId="14" fillId="0" borderId="53" xfId="0" applyFont="1" applyFill="1" applyBorder="1" applyAlignment="1">
      <alignment horizontal="center" wrapText="1"/>
    </xf>
    <xf numFmtId="0" fontId="2" fillId="0" borderId="46" xfId="3" applyBorder="1"/>
    <xf numFmtId="0" fontId="2" fillId="0" borderId="47" xfId="3" applyBorder="1" applyAlignment="1"/>
    <xf numFmtId="0" fontId="2" fillId="0" borderId="48" xfId="3" applyBorder="1" applyAlignment="1"/>
    <xf numFmtId="0" fontId="2" fillId="0" borderId="43" xfId="3" applyBorder="1" applyAlignment="1"/>
    <xf numFmtId="0" fontId="0" fillId="0" borderId="46" xfId="0" applyFill="1" applyBorder="1"/>
    <xf numFmtId="0" fontId="14" fillId="0" borderId="0" xfId="0" applyFont="1" applyFill="1" applyBorder="1" applyAlignment="1">
      <alignment horizontal="center" wrapText="1"/>
    </xf>
    <xf numFmtId="0" fontId="14" fillId="8" borderId="15" xfId="0" applyFont="1" applyFill="1" applyBorder="1" applyAlignment="1">
      <alignment horizontal="center" wrapText="1"/>
    </xf>
    <xf numFmtId="2" fontId="15" fillId="8" borderId="20" xfId="0" applyNumberFormat="1" applyFont="1" applyFill="1" applyBorder="1" applyAlignment="1">
      <alignment horizontal="center"/>
    </xf>
    <xf numFmtId="1" fontId="14" fillId="8" borderId="19" xfId="0" applyNumberFormat="1" applyFont="1" applyFill="1" applyBorder="1" applyAlignment="1">
      <alignment horizontal="center" wrapText="1"/>
    </xf>
    <xf numFmtId="0" fontId="15" fillId="8" borderId="15" xfId="3" applyFont="1" applyFill="1" applyBorder="1" applyAlignment="1">
      <alignment horizontal="center"/>
    </xf>
    <xf numFmtId="2" fontId="15" fillId="8" borderId="15" xfId="3" applyNumberFormat="1" applyFont="1" applyFill="1" applyBorder="1" applyAlignment="1"/>
    <xf numFmtId="0" fontId="23" fillId="8" borderId="15" xfId="3" applyFont="1" applyFill="1" applyBorder="1" applyAlignment="1"/>
    <xf numFmtId="0" fontId="4" fillId="0" borderId="0" xfId="1" applyNumberFormat="1" applyFont="1" applyFill="1" applyBorder="1" applyAlignment="1" applyProtection="1">
      <alignment horizontal="center"/>
    </xf>
    <xf numFmtId="0" fontId="0" fillId="2" borderId="0" xfId="0" applyFont="1" applyFill="1" applyBorder="1" applyAlignment="1">
      <alignment horizontal="center"/>
    </xf>
    <xf numFmtId="0" fontId="4" fillId="0" borderId="0" xfId="1" applyNumberFormat="1" applyFont="1" applyFill="1" applyBorder="1" applyAlignment="1" applyProtection="1">
      <alignment horizontal="center" vertical="center"/>
    </xf>
    <xf numFmtId="0" fontId="3" fillId="2" borderId="0" xfId="0" applyFont="1" applyFill="1" applyBorder="1" applyAlignment="1" applyProtection="1">
      <alignment horizontal="center"/>
      <protection hidden="1"/>
    </xf>
    <xf numFmtId="0" fontId="4" fillId="0" borderId="23" xfId="1" applyNumberFormat="1" applyFont="1" applyFill="1" applyBorder="1" applyAlignment="1" applyProtection="1">
      <alignment horizontal="center" vertical="center"/>
    </xf>
    <xf numFmtId="0" fontId="4" fillId="3" borderId="1" xfId="1" applyNumberFormat="1" applyFont="1" applyFill="1" applyBorder="1" applyAlignment="1" applyProtection="1">
      <alignment horizontal="center"/>
      <protection locked="0" hidden="1"/>
    </xf>
    <xf numFmtId="0" fontId="0" fillId="3" borderId="1" xfId="0" applyFill="1" applyBorder="1" applyAlignment="1" applyProtection="1">
      <alignment horizontal="center"/>
      <protection locked="0" hidden="1"/>
    </xf>
    <xf numFmtId="0" fontId="4" fillId="0" borderId="37" xfId="1" applyNumberFormat="1" applyFill="1" applyBorder="1" applyAlignment="1" applyProtection="1">
      <alignment horizontal="center" vertical="center"/>
    </xf>
    <xf numFmtId="0" fontId="4" fillId="0" borderId="0" xfId="1" applyNumberFormat="1" applyFill="1" applyBorder="1" applyAlignment="1" applyProtection="1">
      <alignment horizontal="center"/>
    </xf>
    <xf numFmtId="0" fontId="4" fillId="0" borderId="0" xfId="1" applyNumberFormat="1" applyFill="1" applyBorder="1" applyAlignment="1" applyProtection="1">
      <alignment horizontal="center" wrapText="1"/>
    </xf>
    <xf numFmtId="0" fontId="4" fillId="0" borderId="24" xfId="1" applyNumberFormat="1" applyFill="1" applyBorder="1" applyAlignment="1" applyProtection="1">
      <alignment horizontal="center"/>
    </xf>
    <xf numFmtId="0" fontId="3" fillId="3" borderId="1" xfId="0" applyFont="1" applyFill="1" applyBorder="1" applyAlignment="1" applyProtection="1">
      <alignment horizontal="center"/>
      <protection locked="0" hidden="1"/>
    </xf>
    <xf numFmtId="0" fontId="3" fillId="2" borderId="0" xfId="0" applyFont="1" applyFill="1" applyBorder="1" applyAlignment="1">
      <alignment horizontal="center"/>
    </xf>
    <xf numFmtId="0" fontId="4" fillId="0" borderId="22" xfId="1" applyNumberFormat="1" applyFont="1" applyFill="1" applyBorder="1" applyAlignment="1" applyProtection="1">
      <alignment horizontal="center" vertical="center"/>
    </xf>
    <xf numFmtId="0" fontId="4" fillId="0" borderId="23" xfId="1" applyNumberFormat="1" applyFont="1" applyFill="1" applyBorder="1" applyAlignment="1" applyProtection="1">
      <alignment horizontal="center"/>
    </xf>
    <xf numFmtId="2" fontId="3" fillId="2" borderId="0" xfId="0" applyNumberFormat="1" applyFont="1" applyFill="1" applyBorder="1" applyAlignment="1" applyProtection="1">
      <alignment horizontal="center"/>
      <protection hidden="1"/>
    </xf>
    <xf numFmtId="2" fontId="3" fillId="2" borderId="0" xfId="0" applyNumberFormat="1" applyFont="1" applyFill="1" applyBorder="1" applyAlignment="1" applyProtection="1">
      <alignment horizontal="center" vertical="top"/>
      <protection hidden="1"/>
    </xf>
    <xf numFmtId="2" fontId="4" fillId="2" borderId="0" xfId="1" applyNumberFormat="1" applyFill="1" applyBorder="1" applyAlignment="1" applyProtection="1">
      <alignment horizontal="center" vertical="top"/>
      <protection hidden="1"/>
    </xf>
    <xf numFmtId="0" fontId="10" fillId="0" borderId="25" xfId="0" applyNumberFormat="1" applyFont="1" applyBorder="1" applyAlignment="1">
      <alignment horizontal="center" wrapText="1"/>
    </xf>
    <xf numFmtId="0" fontId="10" fillId="0" borderId="25" xfId="0" applyFont="1" applyBorder="1" applyAlignment="1">
      <alignment horizontal="center" wrapText="1"/>
    </xf>
    <xf numFmtId="0" fontId="10" fillId="0" borderId="14" xfId="0" applyFont="1" applyBorder="1" applyAlignment="1">
      <alignment horizontal="center"/>
    </xf>
    <xf numFmtId="0" fontId="10" fillId="0" borderId="0" xfId="3" applyFont="1" applyBorder="1" applyAlignment="1">
      <alignment horizontal="center" wrapText="1"/>
    </xf>
    <xf numFmtId="0" fontId="10" fillId="0" borderId="14" xfId="3" applyFont="1" applyBorder="1" applyAlignment="1">
      <alignment horizontal="center" wrapText="1"/>
    </xf>
    <xf numFmtId="0" fontId="49" fillId="0" borderId="0" xfId="3" applyFont="1" applyBorder="1" applyAlignment="1">
      <alignment horizont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 shrinkToFit="1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28" fillId="0" borderId="0" xfId="3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4" fillId="7" borderId="11" xfId="0" applyFont="1" applyFill="1" applyBorder="1" applyAlignment="1">
      <alignment horizontal="center" vertical="center" wrapText="1"/>
    </xf>
    <xf numFmtId="0" fontId="14" fillId="7" borderId="7" xfId="0" applyFont="1" applyFill="1" applyBorder="1" applyAlignment="1">
      <alignment horizontal="center" vertical="center" wrapText="1"/>
    </xf>
    <xf numFmtId="0" fontId="14" fillId="7" borderId="15" xfId="0" applyFont="1" applyFill="1" applyBorder="1" applyAlignment="1">
      <alignment horizontal="center" wrapText="1"/>
    </xf>
    <xf numFmtId="2" fontId="14" fillId="7" borderId="36" xfId="0" applyNumberFormat="1" applyFont="1" applyFill="1" applyBorder="1" applyAlignment="1">
      <alignment horizontal="center" vertical="center" wrapText="1"/>
    </xf>
    <xf numFmtId="2" fontId="14" fillId="7" borderId="7" xfId="0" applyNumberFormat="1" applyFont="1" applyFill="1" applyBorder="1" applyAlignment="1">
      <alignment horizontal="center" vertical="center" wrapText="1"/>
    </xf>
    <xf numFmtId="2" fontId="44" fillId="10" borderId="0" xfId="0" applyNumberFormat="1" applyFont="1" applyFill="1" applyBorder="1" applyAlignment="1">
      <alignment horizontal="center" vertical="center" wrapText="1"/>
    </xf>
    <xf numFmtId="0" fontId="44" fillId="10" borderId="0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wrapText="1"/>
    </xf>
    <xf numFmtId="0" fontId="14" fillId="0" borderId="41" xfId="0" applyFont="1" applyFill="1" applyBorder="1" applyAlignment="1">
      <alignment horizontal="center" wrapText="1"/>
    </xf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14" fillId="7" borderId="15" xfId="0" applyFont="1" applyFill="1" applyBorder="1" applyAlignment="1">
      <alignment horizontal="center" vertical="center" wrapText="1"/>
    </xf>
    <xf numFmtId="0" fontId="30" fillId="0" borderId="0" xfId="6" applyNumberFormat="1" applyFont="1" applyBorder="1" applyAlignment="1">
      <alignment horizontal="center" vertical="center"/>
    </xf>
    <xf numFmtId="0" fontId="30" fillId="0" borderId="30" xfId="6" applyNumberFormat="1" applyFont="1" applyBorder="1" applyAlignment="1">
      <alignment horizontal="center" vertical="center"/>
    </xf>
    <xf numFmtId="0" fontId="29" fillId="0" borderId="31" xfId="6" applyNumberFormat="1" applyFont="1" applyBorder="1" applyAlignment="1">
      <alignment horizontal="center" vertical="center" wrapText="1"/>
    </xf>
    <xf numFmtId="0" fontId="29" fillId="0" borderId="32" xfId="6" applyNumberFormat="1" applyFont="1" applyBorder="1" applyAlignment="1">
      <alignment horizontal="center" vertical="center" wrapText="1"/>
    </xf>
    <xf numFmtId="0" fontId="29" fillId="0" borderId="33" xfId="6" applyNumberFormat="1" applyFont="1" applyBorder="1" applyAlignment="1">
      <alignment horizontal="center" vertical="center" wrapText="1"/>
    </xf>
    <xf numFmtId="0" fontId="29" fillId="0" borderId="31" xfId="6" applyNumberFormat="1" applyFont="1" applyBorder="1" applyAlignment="1">
      <alignment horizontal="center" vertical="center"/>
    </xf>
    <xf numFmtId="0" fontId="29" fillId="0" borderId="32" xfId="6" applyNumberFormat="1" applyFont="1" applyBorder="1" applyAlignment="1">
      <alignment horizontal="center" vertical="center"/>
    </xf>
    <xf numFmtId="0" fontId="29" fillId="0" borderId="33" xfId="6" applyNumberFormat="1" applyFont="1" applyBorder="1" applyAlignment="1">
      <alignment horizontal="center" vertical="center"/>
    </xf>
    <xf numFmtId="0" fontId="29" fillId="0" borderId="27" xfId="6" applyNumberFormat="1" applyFont="1" applyBorder="1" applyAlignment="1">
      <alignment horizontal="center" vertical="center" wrapText="1"/>
    </xf>
    <xf numFmtId="0" fontId="29" fillId="0" borderId="28" xfId="6" applyNumberFormat="1" applyFont="1" applyBorder="1" applyAlignment="1">
      <alignment horizontal="center" vertical="center" wrapText="1"/>
    </xf>
    <xf numFmtId="0" fontId="29" fillId="0" borderId="27" xfId="6" applyNumberFormat="1" applyFont="1" applyBorder="1" applyAlignment="1">
      <alignment horizontal="center" vertical="center"/>
    </xf>
    <xf numFmtId="0" fontId="29" fillId="0" borderId="28" xfId="6" applyNumberFormat="1" applyFont="1" applyBorder="1" applyAlignment="1">
      <alignment horizontal="center" vertical="center"/>
    </xf>
    <xf numFmtId="14" fontId="33" fillId="0" borderId="0" xfId="4" applyNumberFormat="1" applyFont="1" applyAlignment="1">
      <alignment horizontal="center"/>
    </xf>
    <xf numFmtId="0" fontId="10" fillId="0" borderId="0" xfId="4" applyFont="1" applyAlignment="1">
      <alignment horizontal="center"/>
    </xf>
    <xf numFmtId="0" fontId="34" fillId="0" borderId="0" xfId="4" applyFont="1" applyAlignment="1">
      <alignment horizontal="center"/>
    </xf>
  </cellXfs>
  <cellStyles count="8">
    <cellStyle name="Гиперссылка" xfId="1" builtinId="8"/>
    <cellStyle name="Обычный" xfId="0" builtinId="0"/>
    <cellStyle name="Обычный 2" xfId="2"/>
    <cellStyle name="Обычный 3" xfId="3"/>
    <cellStyle name="Обычный 4" xfId="4"/>
    <cellStyle name="Обычный 5" xfId="7"/>
    <cellStyle name="Пояснение" xfId="6" builtinId="53"/>
    <cellStyle name="Процентный 2" xfId="5"/>
  </cellStyles>
  <dxfs count="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C3C3C"/>
    </indexedColors>
    <mruColors>
      <color rgb="FFFF3300"/>
      <color rgb="FFF7FA72"/>
      <color rgb="FFFF0000"/>
      <color rgb="FFCC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jpeg"/><Relationship Id="rId2" Type="http://schemas.openxmlformats.org/officeDocument/2006/relationships/image" Target="../media/image25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2" Type="http://schemas.openxmlformats.org/officeDocument/2006/relationships/image" Target="../media/image28.png"/><Relationship Id="rId1" Type="http://schemas.openxmlformats.org/officeDocument/2006/relationships/image" Target="../media/image1.png"/><Relationship Id="rId4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&#1047;&#1072;&#1103;&#1074;&#1082;&#1072;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png"/><Relationship Id="rId2" Type="http://schemas.openxmlformats.org/officeDocument/2006/relationships/image" Target="../media/image31.jpe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1.png"/><Relationship Id="rId4" Type="http://schemas.openxmlformats.org/officeDocument/2006/relationships/image" Target="../media/image3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294111</xdr:colOff>
      <xdr:row>1</xdr:row>
      <xdr:rowOff>142875</xdr:rowOff>
    </xdr:from>
    <xdr:to>
      <xdr:col>2</xdr:col>
      <xdr:colOff>922761</xdr:colOff>
      <xdr:row>5</xdr:row>
      <xdr:rowOff>123825</xdr:rowOff>
    </xdr:to>
    <xdr:pic>
      <xdr:nvPicPr>
        <xdr:cNvPr id="22649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4111" y="308105"/>
          <a:ext cx="2251788" cy="112783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-8420100</xdr:colOff>
      <xdr:row>0</xdr:row>
      <xdr:rowOff>-9715500</xdr:rowOff>
    </xdr:from>
    <xdr:to>
      <xdr:col>0</xdr:col>
      <xdr:colOff>-609600</xdr:colOff>
      <xdr:row>0</xdr:row>
      <xdr:rowOff>-180975</xdr:rowOff>
    </xdr:to>
    <xdr:grpSp>
      <xdr:nvGrpSpPr>
        <xdr:cNvPr id="22650" name="Группа 11"/>
        <xdr:cNvGrpSpPr>
          <a:grpSpLocks/>
        </xdr:cNvGrpSpPr>
      </xdr:nvGrpSpPr>
      <xdr:grpSpPr bwMode="auto">
        <a:xfrm>
          <a:off x="-8420100" y="-9715500"/>
          <a:ext cx="7810500" cy="9534525"/>
          <a:chOff x="-14021" y="-17574"/>
          <a:chExt cx="13008" cy="17259"/>
        </a:xfrm>
      </xdr:grpSpPr>
      <xdr:sp macro="" textlink="">
        <xdr:nvSpPr>
          <xdr:cNvPr id="22656" name="Выгнутая вправо стрелка 3"/>
          <xdr:cNvSpPr>
            <a:spLocks noChangeArrowheads="1"/>
          </xdr:cNvSpPr>
        </xdr:nvSpPr>
        <xdr:spPr bwMode="auto">
          <a:xfrm rot="2580000">
            <a:off x="-3398" y="-15809"/>
            <a:ext cx="4365" cy="15894"/>
          </a:xfrm>
          <a:prstGeom prst="curvedLeftArrow">
            <a:avLst>
              <a:gd name="adj1" fmla="val 24089"/>
              <a:gd name="adj2" fmla="val 58985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7" name="Группа 5"/>
          <xdr:cNvGrpSpPr>
            <a:grpSpLocks/>
          </xdr:cNvGrpSpPr>
        </xdr:nvGrpSpPr>
        <xdr:grpSpPr bwMode="auto">
          <a:xfrm>
            <a:off x="-11866" y="-17574"/>
            <a:ext cx="10854" cy="10976"/>
            <a:chOff x="-11866" y="-17574"/>
            <a:chExt cx="10854" cy="10976"/>
          </a:xfrm>
        </xdr:grpSpPr>
        <xdr:sp macro="" textlink="">
          <xdr:nvSpPr>
            <xdr:cNvPr id="22658" name="Пятно 2 3"/>
            <xdr:cNvSpPr>
              <a:spLocks noChangeArrowheads="1"/>
            </xdr:cNvSpPr>
          </xdr:nvSpPr>
          <xdr:spPr bwMode="auto">
            <a:xfrm rot="720000">
              <a:off x="-9507" y="-17537"/>
              <a:ext cx="10853" cy="10975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0" name="TextBox 6"/>
            <xdr:cNvSpPr txBox="1">
              <a:spLocks noChangeArrowheads="1"/>
            </xdr:cNvSpPr>
          </xdr:nvSpPr>
          <xdr:spPr bwMode="auto">
            <a:xfrm rot="19860000">
              <a:off x="-11308" y="-9763"/>
              <a:ext cx="8947" cy="3345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>
    <xdr:from>
      <xdr:col>0</xdr:col>
      <xdr:colOff>-8420100</xdr:colOff>
      <xdr:row>0</xdr:row>
      <xdr:rowOff>-9734550</xdr:rowOff>
    </xdr:from>
    <xdr:to>
      <xdr:col>0</xdr:col>
      <xdr:colOff>-609600</xdr:colOff>
      <xdr:row>0</xdr:row>
      <xdr:rowOff>-209550</xdr:rowOff>
    </xdr:to>
    <xdr:grpSp>
      <xdr:nvGrpSpPr>
        <xdr:cNvPr id="22651" name="Группа 11"/>
        <xdr:cNvGrpSpPr>
          <a:grpSpLocks/>
        </xdr:cNvGrpSpPr>
      </xdr:nvGrpSpPr>
      <xdr:grpSpPr bwMode="auto">
        <a:xfrm>
          <a:off x="-8420100" y="-9734550"/>
          <a:ext cx="7810500" cy="9525000"/>
          <a:chOff x="-14024" y="-17613"/>
          <a:chExt cx="13004" cy="17240"/>
        </a:xfrm>
      </xdr:grpSpPr>
      <xdr:sp macro="" textlink="">
        <xdr:nvSpPr>
          <xdr:cNvPr id="22652" name="Выгнутая вправо стрелка 8"/>
          <xdr:cNvSpPr>
            <a:spLocks noChangeArrowheads="1"/>
          </xdr:cNvSpPr>
        </xdr:nvSpPr>
        <xdr:spPr bwMode="auto">
          <a:xfrm rot="2580000">
            <a:off x="-3388" y="-15877"/>
            <a:ext cx="4373" cy="15929"/>
          </a:xfrm>
          <a:prstGeom prst="curvedLeftArrow">
            <a:avLst>
              <a:gd name="adj1" fmla="val 24098"/>
              <a:gd name="adj2" fmla="val 59006"/>
              <a:gd name="adj3" fmla="val 25000"/>
            </a:avLst>
          </a:prstGeom>
          <a:solidFill>
            <a:srgbClr val="4F81BD"/>
          </a:solidFill>
          <a:ln w="25560" cap="sq">
            <a:solidFill>
              <a:srgbClr val="385D8A"/>
            </a:solidFill>
            <a:miter lim="800000"/>
            <a:headEnd/>
            <a:tailEnd/>
          </a:ln>
        </xdr:spPr>
      </xdr:sp>
      <xdr:grpSp>
        <xdr:nvGrpSpPr>
          <xdr:cNvPr id="22653" name="Группа 5"/>
          <xdr:cNvGrpSpPr>
            <a:grpSpLocks/>
          </xdr:cNvGrpSpPr>
        </xdr:nvGrpSpPr>
        <xdr:grpSpPr bwMode="auto">
          <a:xfrm>
            <a:off x="-11538" y="-17613"/>
            <a:ext cx="10517" cy="11022"/>
            <a:chOff x="-11538" y="-17613"/>
            <a:chExt cx="10517" cy="11022"/>
          </a:xfrm>
        </xdr:grpSpPr>
        <xdr:sp macro="" textlink="">
          <xdr:nvSpPr>
            <xdr:cNvPr id="22654" name="Пятно 2 3"/>
            <xdr:cNvSpPr>
              <a:spLocks noChangeArrowheads="1"/>
            </xdr:cNvSpPr>
          </xdr:nvSpPr>
          <xdr:spPr bwMode="auto">
            <a:xfrm rot="720000">
              <a:off x="-9163" y="-17575"/>
              <a:ext cx="10512" cy="11022"/>
            </a:xfrm>
            <a:prstGeom prst="irregularSeal2">
              <a:avLst/>
            </a:prstGeom>
            <a:solidFill>
              <a:srgbClr val="FF0000"/>
            </a:solidFill>
            <a:ln w="25560" cap="sq">
              <a:solidFill>
                <a:srgbClr val="8C3836"/>
              </a:solidFill>
              <a:miter lim="800000"/>
              <a:headEnd/>
              <a:tailEnd/>
            </a:ln>
          </xdr:spPr>
        </xdr:sp>
        <xdr:sp macro="" textlink="" fLocksText="0">
          <xdr:nvSpPr>
            <xdr:cNvPr id="1035" name="TextBox 11"/>
            <xdr:cNvSpPr txBox="1">
              <a:spLocks noChangeArrowheads="1"/>
            </xdr:cNvSpPr>
          </xdr:nvSpPr>
          <xdr:spPr bwMode="auto">
            <a:xfrm rot="19860000">
              <a:off x="-11502" y="-10648"/>
              <a:ext cx="8627" cy="3310"/>
            </a:xfrm>
            <a:prstGeom prst="rect">
              <a:avLst/>
            </a:prstGeom>
            <a:noFill/>
            <a:ln w="9525" cap="flat">
              <a:noFill/>
              <a:round/>
              <a:headEnd/>
              <a:tailEnd/>
            </a:ln>
            <a:effectLst/>
          </xdr:spPr>
          <xdr:txBody>
            <a:bodyPr vertOverflow="clip" wrap="square" lIns="90000" tIns="46800" rIns="90000" bIns="46800" anchor="t" upright="1"/>
            <a:lstStyle/>
            <a:p>
              <a:pPr algn="l" rtl="0">
                <a:defRPr sz="1000"/>
              </a:pPr>
              <a:r>
                <a:rPr lang="en-US" sz="1200" b="1" i="0" strike="noStrike">
                  <a:solidFill>
                    <a:srgbClr val="FFCC99"/>
                  </a:solidFill>
                  <a:latin typeface="Bernard MT Condensed"/>
                </a:rPr>
                <a:t>NEW !!!</a:t>
              </a:r>
            </a:p>
          </xdr:txBody>
        </xdr:sp>
      </xdr:grpSp>
    </xdr:grpSp>
    <xdr:clientData/>
  </xdr:twoCellAnchor>
  <xdr:twoCellAnchor editAs="oneCell">
    <xdr:from>
      <xdr:col>3</xdr:col>
      <xdr:colOff>3343471</xdr:colOff>
      <xdr:row>3</xdr:row>
      <xdr:rowOff>145791</xdr:rowOff>
    </xdr:from>
    <xdr:to>
      <xdr:col>3</xdr:col>
      <xdr:colOff>4490359</xdr:colOff>
      <xdr:row>7</xdr:row>
      <xdr:rowOff>145791</xdr:rowOff>
    </xdr:to>
    <xdr:pic>
      <xdr:nvPicPr>
        <xdr:cNvPr id="13" name="Рисунок 12" descr="Без3.bmp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55180" y="641480"/>
          <a:ext cx="1146888" cy="11468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2028825</xdr:colOff>
      <xdr:row>3</xdr:row>
      <xdr:rowOff>47625</xdr:rowOff>
    </xdr:to>
    <xdr:pic>
      <xdr:nvPicPr>
        <xdr:cNvPr id="647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184785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66675</xdr:colOff>
      <xdr:row>2</xdr:row>
      <xdr:rowOff>76200</xdr:rowOff>
    </xdr:from>
    <xdr:to>
      <xdr:col>4</xdr:col>
      <xdr:colOff>247650</xdr:colOff>
      <xdr:row>24</xdr:row>
      <xdr:rowOff>38100</xdr:rowOff>
    </xdr:to>
    <xdr:grpSp>
      <xdr:nvGrpSpPr>
        <xdr:cNvPr id="6473" name="Группа 4"/>
        <xdr:cNvGrpSpPr>
          <a:grpSpLocks/>
        </xdr:cNvGrpSpPr>
      </xdr:nvGrpSpPr>
      <xdr:grpSpPr bwMode="auto">
        <a:xfrm>
          <a:off x="2962275" y="438150"/>
          <a:ext cx="1866900" cy="7981950"/>
          <a:chOff x="2955132" y="447675"/>
          <a:chExt cx="1859756" cy="7915276"/>
        </a:xfrm>
      </xdr:grpSpPr>
      <xdr:pic>
        <xdr:nvPicPr>
          <xdr:cNvPr id="647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955132" y="447675"/>
            <a:ext cx="1688306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6475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021807" y="7422357"/>
            <a:ext cx="1793081" cy="94059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0</xdr:colOff>
      <xdr:row>4</xdr:row>
      <xdr:rowOff>114300</xdr:rowOff>
    </xdr:to>
    <xdr:pic>
      <xdr:nvPicPr>
        <xdr:cNvPr id="74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819275" cy="5905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66675</xdr:colOff>
      <xdr:row>0</xdr:row>
      <xdr:rowOff>95250</xdr:rowOff>
    </xdr:from>
    <xdr:to>
      <xdr:col>3</xdr:col>
      <xdr:colOff>180975</xdr:colOff>
      <xdr:row>25</xdr:row>
      <xdr:rowOff>76200</xdr:rowOff>
    </xdr:to>
    <xdr:grpSp>
      <xdr:nvGrpSpPr>
        <xdr:cNvPr id="7497" name="Группа 4"/>
        <xdr:cNvGrpSpPr>
          <a:grpSpLocks/>
        </xdr:cNvGrpSpPr>
      </xdr:nvGrpSpPr>
      <xdr:grpSpPr bwMode="auto">
        <a:xfrm>
          <a:off x="2000250" y="95250"/>
          <a:ext cx="1962150" cy="6000750"/>
          <a:chOff x="2066925" y="95250"/>
          <a:chExt cx="1957388" cy="5948363"/>
        </a:xfrm>
      </xdr:grpSpPr>
      <xdr:pic>
        <xdr:nvPicPr>
          <xdr:cNvPr id="7498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066925" y="95250"/>
            <a:ext cx="1797844" cy="9191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7499" name="Picture 82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226469" y="5122069"/>
            <a:ext cx="1797844" cy="921544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57150</xdr:colOff>
      <xdr:row>0</xdr:row>
      <xdr:rowOff>171450</xdr:rowOff>
    </xdr:from>
    <xdr:to>
      <xdr:col>4</xdr:col>
      <xdr:colOff>419100</xdr:colOff>
      <xdr:row>2</xdr:row>
      <xdr:rowOff>38100</xdr:rowOff>
    </xdr:to>
    <xdr:pic>
      <xdr:nvPicPr>
        <xdr:cNvPr id="840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95550" y="171450"/>
          <a:ext cx="27051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47625</xdr:rowOff>
    </xdr:from>
    <xdr:to>
      <xdr:col>1</xdr:col>
      <xdr:colOff>838200</xdr:colOff>
      <xdr:row>1</xdr:row>
      <xdr:rowOff>371475</xdr:rowOff>
    </xdr:to>
    <xdr:pic>
      <xdr:nvPicPr>
        <xdr:cNvPr id="840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47625"/>
          <a:ext cx="2219325" cy="6191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954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171700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295275</xdr:colOff>
      <xdr:row>0</xdr:row>
      <xdr:rowOff>0</xdr:rowOff>
    </xdr:from>
    <xdr:to>
      <xdr:col>4</xdr:col>
      <xdr:colOff>1380630</xdr:colOff>
      <xdr:row>6</xdr:row>
      <xdr:rowOff>296760</xdr:rowOff>
    </xdr:to>
    <xdr:pic>
      <xdr:nvPicPr>
        <xdr:cNvPr id="6" name="Рисунок 4" descr="DSC_0003.png"/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809750" y="0"/>
          <a:ext cx="3704730" cy="21636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504780</xdr:colOff>
      <xdr:row>16</xdr:row>
      <xdr:rowOff>175125</xdr:rowOff>
    </xdr:from>
    <xdr:to>
      <xdr:col>4</xdr:col>
      <xdr:colOff>1085415</xdr:colOff>
      <xdr:row>21</xdr:row>
      <xdr:rowOff>260505</xdr:rowOff>
    </xdr:to>
    <xdr:pic>
      <xdr:nvPicPr>
        <xdr:cNvPr id="7" name="Рисунок 5" descr="DSC_0004.png"/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2019255" y="4890000"/>
          <a:ext cx="3200010" cy="21427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619335</xdr:colOff>
      <xdr:row>0</xdr:row>
      <xdr:rowOff>19050</xdr:rowOff>
    </xdr:from>
    <xdr:to>
      <xdr:col>6</xdr:col>
      <xdr:colOff>133065</xdr:colOff>
      <xdr:row>6</xdr:row>
      <xdr:rowOff>28335</xdr:rowOff>
    </xdr:to>
    <xdr:pic>
      <xdr:nvPicPr>
        <xdr:cNvPr id="8" name="Рисунок 6" descr="СМА 6х40 1.png"/>
        <xdr:cNvPicPr/>
      </xdr:nvPicPr>
      <xdr:blipFill>
        <a:blip xmlns:r="http://schemas.openxmlformats.org/officeDocument/2006/relationships" r:embed="rId4" cstate="print"/>
        <a:srcRect t="13598"/>
        <a:stretch/>
      </xdr:blipFill>
      <xdr:spPr>
        <a:xfrm>
          <a:off x="4753185" y="19050"/>
          <a:ext cx="1628280" cy="18761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571725</xdr:colOff>
      <xdr:row>16</xdr:row>
      <xdr:rowOff>194070</xdr:rowOff>
    </xdr:from>
    <xdr:to>
      <xdr:col>4</xdr:col>
      <xdr:colOff>2047725</xdr:colOff>
      <xdr:row>21</xdr:row>
      <xdr:rowOff>108075</xdr:rowOff>
    </xdr:to>
    <xdr:pic>
      <xdr:nvPicPr>
        <xdr:cNvPr id="9" name="Рисунок 8" descr="СМКА 6х40 2.png"/>
        <xdr:cNvPicPr/>
      </xdr:nvPicPr>
      <xdr:blipFill>
        <a:blip xmlns:r="http://schemas.openxmlformats.org/officeDocument/2006/relationships" r:embed="rId5" cstate="print">
          <a:lum contrast="30000"/>
        </a:blip>
        <a:stretch/>
      </xdr:blipFill>
      <xdr:spPr>
        <a:xfrm>
          <a:off x="4705575" y="4908945"/>
          <a:ext cx="1476000" cy="1971405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219547</xdr:colOff>
      <xdr:row>1</xdr:row>
      <xdr:rowOff>63020</xdr:rowOff>
    </xdr:from>
    <xdr:to>
      <xdr:col>4</xdr:col>
      <xdr:colOff>978921</xdr:colOff>
      <xdr:row>6</xdr:row>
      <xdr:rowOff>86518</xdr:rowOff>
    </xdr:to>
    <xdr:pic>
      <xdr:nvPicPr>
        <xdr:cNvPr id="4" name="Рисунок 3" descr="2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 contrast="10000"/>
        </a:blip>
        <a:srcRect t="10332" r="5828" b="24392"/>
        <a:stretch>
          <a:fillRect/>
        </a:stretch>
      </xdr:blipFill>
      <xdr:spPr>
        <a:xfrm rot="60000">
          <a:off x="3219922" y="224945"/>
          <a:ext cx="2864399" cy="98552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1</xdr:col>
      <xdr:colOff>838200</xdr:colOff>
      <xdr:row>4</xdr:row>
      <xdr:rowOff>104775</xdr:rowOff>
    </xdr:to>
    <xdr:pic>
      <xdr:nvPicPr>
        <xdr:cNvPr id="10449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1050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3</xdr:col>
      <xdr:colOff>0</xdr:colOff>
      <xdr:row>2</xdr:row>
      <xdr:rowOff>0</xdr:rowOff>
    </xdr:from>
    <xdr:to>
      <xdr:col>5</xdr:col>
      <xdr:colOff>9525</xdr:colOff>
      <xdr:row>4</xdr:row>
      <xdr:rowOff>38100</xdr:rowOff>
    </xdr:to>
    <xdr:pic>
      <xdr:nvPicPr>
        <xdr:cNvPr id="1045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905250" y="361950"/>
          <a:ext cx="1971675" cy="4381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76200</xdr:rowOff>
    </xdr:to>
    <xdr:pic>
      <xdr:nvPicPr>
        <xdr:cNvPr id="114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669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476250</xdr:colOff>
      <xdr:row>1</xdr:row>
      <xdr:rowOff>19050</xdr:rowOff>
    </xdr:from>
    <xdr:to>
      <xdr:col>4</xdr:col>
      <xdr:colOff>1038225</xdr:colOff>
      <xdr:row>4</xdr:row>
      <xdr:rowOff>114300</xdr:rowOff>
    </xdr:to>
    <xdr:pic>
      <xdr:nvPicPr>
        <xdr:cNvPr id="11474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81375" y="180975"/>
          <a:ext cx="2638425" cy="6953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1261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2</xdr:col>
      <xdr:colOff>133350</xdr:colOff>
      <xdr:row>3</xdr:row>
      <xdr:rowOff>200025</xdr:rowOff>
    </xdr:from>
    <xdr:to>
      <xdr:col>3</xdr:col>
      <xdr:colOff>1190625</xdr:colOff>
      <xdr:row>24</xdr:row>
      <xdr:rowOff>76200</xdr:rowOff>
    </xdr:to>
    <xdr:grpSp>
      <xdr:nvGrpSpPr>
        <xdr:cNvPr id="12617" name="Группа 4"/>
        <xdr:cNvGrpSpPr>
          <a:grpSpLocks/>
        </xdr:cNvGrpSpPr>
      </xdr:nvGrpSpPr>
      <xdr:grpSpPr bwMode="auto">
        <a:xfrm>
          <a:off x="3105150" y="762000"/>
          <a:ext cx="2343150" cy="5076825"/>
          <a:chOff x="3193257" y="769144"/>
          <a:chExt cx="2536030" cy="4714875"/>
        </a:xfrm>
      </xdr:grpSpPr>
      <xdr:pic>
        <xdr:nvPicPr>
          <xdr:cNvPr id="12618" name="Рисунок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238500" y="769144"/>
            <a:ext cx="2490787" cy="423862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2619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3193257" y="5091113"/>
            <a:ext cx="2500312" cy="392906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1</xdr:col>
      <xdr:colOff>838200</xdr:colOff>
      <xdr:row>4</xdr:row>
      <xdr:rowOff>66675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981200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1285875</xdr:colOff>
      <xdr:row>0</xdr:row>
      <xdr:rowOff>0</xdr:rowOff>
    </xdr:from>
    <xdr:to>
      <xdr:col>5</xdr:col>
      <xdr:colOff>204532</xdr:colOff>
      <xdr:row>5</xdr:row>
      <xdr:rowOff>141516</xdr:rowOff>
    </xdr:to>
    <xdr:pic>
      <xdr:nvPicPr>
        <xdr:cNvPr id="6" name="Рисунок 5" descr="кпрт.png"/>
        <xdr:cNvPicPr>
          <a:picLocks noChangeAspect="1"/>
        </xdr:cNvPicPr>
      </xdr:nvPicPr>
      <xdr:blipFill>
        <a:blip xmlns:r="http://schemas.openxmlformats.org/officeDocument/2006/relationships" r:embed="rId2" cstate="print">
          <a:lum bright="20000"/>
        </a:blip>
        <a:stretch>
          <a:fillRect/>
        </a:stretch>
      </xdr:blipFill>
      <xdr:spPr>
        <a:xfrm>
          <a:off x="2781300" y="0"/>
          <a:ext cx="4090732" cy="110354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180975</xdr:rowOff>
    </xdr:from>
    <xdr:to>
      <xdr:col>1</xdr:col>
      <xdr:colOff>885825</xdr:colOff>
      <xdr:row>4</xdr:row>
      <xdr:rowOff>123825</xdr:rowOff>
    </xdr:to>
    <xdr:pic>
      <xdr:nvPicPr>
        <xdr:cNvPr id="1496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2009775" cy="5143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1181100</xdr:colOff>
      <xdr:row>0</xdr:row>
      <xdr:rowOff>126209</xdr:rowOff>
    </xdr:from>
    <xdr:to>
      <xdr:col>4</xdr:col>
      <xdr:colOff>123825</xdr:colOff>
      <xdr:row>24</xdr:row>
      <xdr:rowOff>223840</xdr:rowOff>
    </xdr:to>
    <xdr:grpSp>
      <xdr:nvGrpSpPr>
        <xdr:cNvPr id="14965" name="Группа 8"/>
        <xdr:cNvGrpSpPr>
          <a:grpSpLocks/>
        </xdr:cNvGrpSpPr>
      </xdr:nvGrpSpPr>
      <xdr:grpSpPr bwMode="auto">
        <a:xfrm>
          <a:off x="2514600" y="126209"/>
          <a:ext cx="2695575" cy="5879306"/>
          <a:chOff x="2512219" y="254794"/>
          <a:chExt cx="2705100" cy="5460206"/>
        </a:xfrm>
      </xdr:grpSpPr>
      <xdr:grpSp>
        <xdr:nvGrpSpPr>
          <xdr:cNvPr id="14966" name="Группа 6"/>
          <xdr:cNvGrpSpPr>
            <a:grpSpLocks/>
          </xdr:cNvGrpSpPr>
        </xdr:nvGrpSpPr>
        <xdr:grpSpPr bwMode="auto">
          <a:xfrm>
            <a:off x="2512219" y="4869657"/>
            <a:ext cx="2705100" cy="845343"/>
            <a:chOff x="3509963" y="3679032"/>
            <a:chExt cx="2705100" cy="838198"/>
          </a:xfrm>
        </xdr:grpSpPr>
        <xdr:pic>
          <xdr:nvPicPr>
            <xdr:cNvPr id="14970" name="Picture 5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09963" y="3940968"/>
              <a:ext cx="2705100" cy="576262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71" name="Picture 3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/>
            <a:srcRect/>
            <a:stretch>
              <a:fillRect/>
            </a:stretch>
          </xdr:blipFill>
          <xdr:spPr bwMode="auto">
            <a:xfrm>
              <a:off x="3650457" y="3679032"/>
              <a:ext cx="2457450" cy="376237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  <xdr:grpSp>
        <xdr:nvGrpSpPr>
          <xdr:cNvPr id="14967" name="Группа 7"/>
          <xdr:cNvGrpSpPr>
            <a:grpSpLocks/>
          </xdr:cNvGrpSpPr>
        </xdr:nvGrpSpPr>
        <xdr:grpSpPr bwMode="auto">
          <a:xfrm>
            <a:off x="2631281" y="254794"/>
            <a:ext cx="2581275" cy="857250"/>
            <a:chOff x="3557588" y="123825"/>
            <a:chExt cx="2581275" cy="862011"/>
          </a:xfrm>
        </xdr:grpSpPr>
        <xdr:pic>
          <xdr:nvPicPr>
            <xdr:cNvPr id="14968" name="Picture 2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/>
            <a:srcRect l="22325"/>
            <a:stretch>
              <a:fillRect/>
            </a:stretch>
          </xdr:blipFill>
          <xdr:spPr bwMode="auto">
            <a:xfrm>
              <a:off x="3557588" y="414336"/>
              <a:ext cx="2581275" cy="571500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  <xdr:pic>
          <xdr:nvPicPr>
            <xdr:cNvPr id="14969" name="Picture 1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/>
            <a:srcRect/>
            <a:stretch>
              <a:fillRect/>
            </a:stretch>
          </xdr:blipFill>
          <xdr:spPr bwMode="auto">
            <a:xfrm>
              <a:off x="3671888" y="123825"/>
              <a:ext cx="2457450" cy="409575"/>
            </a:xfrm>
            <a:prstGeom prst="rect">
              <a:avLst/>
            </a:prstGeom>
            <a:noFill/>
            <a:ln w="9525">
              <a:noFill/>
              <a:round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414925</xdr:colOff>
      <xdr:row>0</xdr:row>
      <xdr:rowOff>81502</xdr:rowOff>
    </xdr:from>
    <xdr:to>
      <xdr:col>10</xdr:col>
      <xdr:colOff>308348</xdr:colOff>
      <xdr:row>13</xdr:row>
      <xdr:rowOff>54157</xdr:rowOff>
    </xdr:to>
    <xdr:sp macro="" textlink="">
      <xdr:nvSpPr>
        <xdr:cNvPr id="7" name="Прямоугольник 6">
          <a:hlinkClick xmlns:r="http://schemas.openxmlformats.org/officeDocument/2006/relationships" r:id="rId1"/>
        </xdr:cNvPr>
        <xdr:cNvSpPr/>
      </xdr:nvSpPr>
      <xdr:spPr>
        <a:xfrm>
          <a:off x="414925" y="81502"/>
          <a:ext cx="5989423" cy="207768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ru-RU" sz="33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Вказуємо</a:t>
          </a:r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 кількість*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і все. 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Замовлення сформовано на</a:t>
          </a:r>
        </a:p>
        <a:p>
          <a:pPr algn="ctr"/>
          <a:r>
            <a:rPr lang="ru-RU" sz="3300" b="1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листі "Заявка"</a:t>
          </a:r>
        </a:p>
        <a:p>
          <a:pPr algn="ctr"/>
          <a:endParaRPr lang="ru-RU" sz="5400" b="1" cap="none" spc="0">
            <a:ln w="17780" cmpd="sng">
              <a:solidFill>
                <a:srgbClr val="FFFFFF"/>
              </a:solidFill>
              <a:prstDash val="solid"/>
              <a:miter lim="800000"/>
            </a:ln>
            <a:gradFill rotWithShape="1">
              <a:gsLst>
                <a:gs pos="0">
                  <a:srgbClr val="000000">
                    <a:tint val="92000"/>
                    <a:shade val="100000"/>
                    <a:satMod val="150000"/>
                  </a:srgbClr>
                </a:gs>
                <a:gs pos="49000">
                  <a:srgbClr val="000000">
                    <a:tint val="89000"/>
                    <a:shade val="90000"/>
                    <a:satMod val="150000"/>
                  </a:srgbClr>
                </a:gs>
                <a:gs pos="50000">
                  <a:srgbClr val="000000">
                    <a:tint val="100000"/>
                    <a:shade val="75000"/>
                    <a:satMod val="150000"/>
                  </a:srgbClr>
                </a:gs>
                <a:gs pos="95000">
                  <a:srgbClr val="000000">
                    <a:shade val="47000"/>
                    <a:satMod val="150000"/>
                  </a:srgbClr>
                </a:gs>
                <a:gs pos="100000">
                  <a:srgbClr val="000000">
                    <a:shade val="39000"/>
                    <a:satMod val="150000"/>
                  </a:srgbClr>
                </a:gs>
              </a:gsLst>
              <a:lin ang="5400000"/>
            </a:gra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twoCellAnchor>
  <xdr:twoCellAnchor editAs="oneCell">
    <xdr:from>
      <xdr:col>0</xdr:col>
      <xdr:colOff>38100</xdr:colOff>
      <xdr:row>14</xdr:row>
      <xdr:rowOff>0</xdr:rowOff>
    </xdr:from>
    <xdr:to>
      <xdr:col>10</xdr:col>
      <xdr:colOff>275415</xdr:colOff>
      <xdr:row>46</xdr:row>
      <xdr:rowOff>104400</xdr:rowOff>
    </xdr:to>
    <xdr:pic>
      <xdr:nvPicPr>
        <xdr:cNvPr id="9" name="Picture 1"/>
        <xdr:cNvPicPr/>
      </xdr:nvPicPr>
      <xdr:blipFill>
        <a:blip xmlns:r="http://schemas.openxmlformats.org/officeDocument/2006/relationships" r:embed="rId2" cstate="print"/>
        <a:srcRect b="7036"/>
        <a:stretch/>
      </xdr:blipFill>
      <xdr:spPr>
        <a:xfrm>
          <a:off x="38100" y="2266950"/>
          <a:ext cx="6333315" cy="5286000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66675</xdr:rowOff>
    </xdr:from>
    <xdr:to>
      <xdr:col>1</xdr:col>
      <xdr:colOff>847725</xdr:colOff>
      <xdr:row>4</xdr:row>
      <xdr:rowOff>19050</xdr:rowOff>
    </xdr:to>
    <xdr:pic>
      <xdr:nvPicPr>
        <xdr:cNvPr id="1364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28600"/>
          <a:ext cx="2295525" cy="5524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1</xdr:col>
      <xdr:colOff>971550</xdr:colOff>
      <xdr:row>0</xdr:row>
      <xdr:rowOff>0</xdr:rowOff>
    </xdr:from>
    <xdr:to>
      <xdr:col>4</xdr:col>
      <xdr:colOff>85725</xdr:colOff>
      <xdr:row>18</xdr:row>
      <xdr:rowOff>133350</xdr:rowOff>
    </xdr:to>
    <xdr:grpSp>
      <xdr:nvGrpSpPr>
        <xdr:cNvPr id="13641" name="Группа 4"/>
        <xdr:cNvGrpSpPr>
          <a:grpSpLocks/>
        </xdr:cNvGrpSpPr>
      </xdr:nvGrpSpPr>
      <xdr:grpSpPr bwMode="auto">
        <a:xfrm>
          <a:off x="2609850" y="0"/>
          <a:ext cx="2924175" cy="3790950"/>
          <a:chOff x="2612232" y="0"/>
          <a:chExt cx="2926556" cy="4826795"/>
        </a:xfrm>
      </xdr:grpSpPr>
      <xdr:pic>
        <xdr:nvPicPr>
          <xdr:cNvPr id="13642" name="Рисунок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3588544" y="0"/>
            <a:ext cx="1950244" cy="995363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  <xdr:pic>
        <xdr:nvPicPr>
          <xdr:cNvPr id="13643" name="Зображення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12232" y="3500438"/>
            <a:ext cx="2581275" cy="1326357"/>
          </a:xfrm>
          <a:prstGeom prst="rect">
            <a:avLst/>
          </a:prstGeom>
          <a:noFill/>
          <a:ln w="9525">
            <a:noFill/>
            <a:round/>
            <a:headEnd/>
            <a:tailEnd/>
          </a:ln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476250</xdr:colOff>
      <xdr:row>2</xdr:row>
      <xdr:rowOff>104775</xdr:rowOff>
    </xdr:to>
    <xdr:pic>
      <xdr:nvPicPr>
        <xdr:cNvPr id="172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52400"/>
          <a:ext cx="2124075" cy="3524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2</xdr:col>
      <xdr:colOff>314325</xdr:colOff>
      <xdr:row>2</xdr:row>
      <xdr:rowOff>154494</xdr:rowOff>
    </xdr:from>
    <xdr:to>
      <xdr:col>5</xdr:col>
      <xdr:colOff>332943</xdr:colOff>
      <xdr:row>5</xdr:row>
      <xdr:rowOff>93620</xdr:rowOff>
    </xdr:to>
    <xdr:pic>
      <xdr:nvPicPr>
        <xdr:cNvPr id="1721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07294" y="559307"/>
          <a:ext cx="1996643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533624</xdr:colOff>
      <xdr:row>30</xdr:row>
      <xdr:rowOff>19051</xdr:rowOff>
    </xdr:from>
    <xdr:to>
      <xdr:col>4</xdr:col>
      <xdr:colOff>638416</xdr:colOff>
      <xdr:row>34</xdr:row>
      <xdr:rowOff>321467</xdr:rowOff>
    </xdr:to>
    <xdr:pic>
      <xdr:nvPicPr>
        <xdr:cNvPr id="17217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19374" y="4762501"/>
          <a:ext cx="1933592" cy="435766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7</xdr:col>
      <xdr:colOff>322379</xdr:colOff>
      <xdr:row>2</xdr:row>
      <xdr:rowOff>164305</xdr:rowOff>
    </xdr:from>
    <xdr:to>
      <xdr:col>9</xdr:col>
      <xdr:colOff>701675</xdr:colOff>
      <xdr:row>5</xdr:row>
      <xdr:rowOff>103431</xdr:rowOff>
    </xdr:to>
    <xdr:pic>
      <xdr:nvPicPr>
        <xdr:cNvPr id="1721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290335" y="569118"/>
          <a:ext cx="1593734" cy="474907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>
    <xdr:from>
      <xdr:col>0</xdr:col>
      <xdr:colOff>219075</xdr:colOff>
      <xdr:row>0</xdr:row>
      <xdr:rowOff>180975</xdr:rowOff>
    </xdr:from>
    <xdr:to>
      <xdr:col>3</xdr:col>
      <xdr:colOff>514350</xdr:colOff>
      <xdr:row>3</xdr:row>
      <xdr:rowOff>123825</xdr:rowOff>
    </xdr:to>
    <xdr:pic>
      <xdr:nvPicPr>
        <xdr:cNvPr id="172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180975"/>
          <a:ext cx="2124075" cy="5429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181080</xdr:colOff>
      <xdr:row>0</xdr:row>
      <xdr:rowOff>152280</xdr:rowOff>
    </xdr:from>
    <xdr:to>
      <xdr:col>4</xdr:col>
      <xdr:colOff>190170</xdr:colOff>
      <xdr:row>2</xdr:row>
      <xdr:rowOff>104400</xdr:rowOff>
    </xdr:to>
    <xdr:pic>
      <xdr:nvPicPr>
        <xdr:cNvPr id="10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81080" y="152280"/>
          <a:ext cx="2009340" cy="35217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219240</xdr:colOff>
      <xdr:row>0</xdr:row>
      <xdr:rowOff>181080</xdr:rowOff>
    </xdr:from>
    <xdr:to>
      <xdr:col>4</xdr:col>
      <xdr:colOff>228330</xdr:colOff>
      <xdr:row>3</xdr:row>
      <xdr:rowOff>123480</xdr:rowOff>
    </xdr:to>
    <xdr:pic>
      <xdr:nvPicPr>
        <xdr:cNvPr id="11" name="Picture 8"/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19240" y="181080"/>
          <a:ext cx="2009340" cy="542475"/>
        </a:xfrm>
        <a:prstGeom prst="rect">
          <a:avLst/>
        </a:prstGeom>
        <a:ln w="936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1905000</xdr:colOff>
      <xdr:row>3</xdr:row>
      <xdr:rowOff>19050</xdr:rowOff>
    </xdr:to>
    <xdr:pic>
      <xdr:nvPicPr>
        <xdr:cNvPr id="225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24025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0</xdr:rowOff>
    </xdr:from>
    <xdr:to>
      <xdr:col>5</xdr:col>
      <xdr:colOff>47625</xdr:colOff>
      <xdr:row>5</xdr:row>
      <xdr:rowOff>161925</xdr:rowOff>
    </xdr:to>
    <xdr:pic>
      <xdr:nvPicPr>
        <xdr:cNvPr id="4" name="Рисунок 3" descr="td160.png"/>
        <xdr:cNvPicPr>
          <a:picLocks noChangeAspect="1"/>
        </xdr:cNvPicPr>
      </xdr:nvPicPr>
      <xdr:blipFill>
        <a:blip xmlns:r="http://schemas.openxmlformats.org/officeDocument/2006/relationships" r:embed="rId2" cstate="email"/>
        <a:srcRect/>
        <a:stretch>
          <a:fillRect/>
        </a:stretch>
      </xdr:blipFill>
      <xdr:spPr>
        <a:xfrm>
          <a:off x="1924050" y="0"/>
          <a:ext cx="5172075" cy="185737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1895475</xdr:colOff>
      <xdr:row>3</xdr:row>
      <xdr:rowOff>19050</xdr:rowOff>
    </xdr:to>
    <xdr:pic>
      <xdr:nvPicPr>
        <xdr:cNvPr id="3281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17145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absolute">
    <xdr:from>
      <xdr:col>1</xdr:col>
      <xdr:colOff>133350</xdr:colOff>
      <xdr:row>0</xdr:row>
      <xdr:rowOff>0</xdr:rowOff>
    </xdr:from>
    <xdr:to>
      <xdr:col>3</xdr:col>
      <xdr:colOff>666750</xdr:colOff>
      <xdr:row>5</xdr:row>
      <xdr:rowOff>123825</xdr:rowOff>
    </xdr:to>
    <xdr:pic>
      <xdr:nvPicPr>
        <xdr:cNvPr id="3282" name="Зображення 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95575" y="0"/>
          <a:ext cx="3248025" cy="153352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123825</xdr:rowOff>
    </xdr:from>
    <xdr:to>
      <xdr:col>0</xdr:col>
      <xdr:colOff>2238375</xdr:colOff>
      <xdr:row>3</xdr:row>
      <xdr:rowOff>19050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285750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1</xdr:col>
      <xdr:colOff>35719</xdr:colOff>
      <xdr:row>0</xdr:row>
      <xdr:rowOff>1</xdr:rowOff>
    </xdr:from>
    <xdr:to>
      <xdr:col>2</xdr:col>
      <xdr:colOff>1988344</xdr:colOff>
      <xdr:row>5</xdr:row>
      <xdr:rowOff>111393</xdr:rowOff>
    </xdr:to>
    <xdr:pic>
      <xdr:nvPicPr>
        <xdr:cNvPr id="5" name="Рисунок 4" descr="2Lik220.png"/>
        <xdr:cNvPicPr>
          <a:picLocks noChangeAspect="1"/>
        </xdr:cNvPicPr>
      </xdr:nvPicPr>
      <xdr:blipFill>
        <a:blip xmlns:r="http://schemas.openxmlformats.org/officeDocument/2006/relationships" r:embed="rId2" cstate="email">
          <a:lum bright="10000" contrast="20000"/>
        </a:blip>
        <a:stretch>
          <a:fillRect/>
        </a:stretch>
      </xdr:blipFill>
      <xdr:spPr>
        <a:xfrm>
          <a:off x="2631282" y="1"/>
          <a:ext cx="3798093" cy="1528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362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1905000</xdr:colOff>
      <xdr:row>0</xdr:row>
      <xdr:rowOff>107155</xdr:rowOff>
    </xdr:from>
    <xdr:to>
      <xdr:col>4</xdr:col>
      <xdr:colOff>671512</xdr:colOff>
      <xdr:row>9</xdr:row>
      <xdr:rowOff>338136</xdr:rowOff>
    </xdr:to>
    <xdr:pic>
      <xdr:nvPicPr>
        <xdr:cNvPr id="6" name="Зображення6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1905000" y="107155"/>
          <a:ext cx="5941218" cy="2452687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2</xdr:col>
      <xdr:colOff>1428751</xdr:colOff>
      <xdr:row>1</xdr:row>
      <xdr:rowOff>38101</xdr:rowOff>
    </xdr:from>
    <xdr:to>
      <xdr:col>4</xdr:col>
      <xdr:colOff>0</xdr:colOff>
      <xdr:row>5</xdr:row>
      <xdr:rowOff>152400</xdr:rowOff>
    </xdr:to>
    <xdr:pic>
      <xdr:nvPicPr>
        <xdr:cNvPr id="5" name="Рисунок 4" descr="qrlimk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48351" y="200026"/>
          <a:ext cx="1333499" cy="1333499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0</xdr:row>
      <xdr:rowOff>0</xdr:rowOff>
    </xdr:from>
    <xdr:to>
      <xdr:col>2</xdr:col>
      <xdr:colOff>1237305</xdr:colOff>
      <xdr:row>9</xdr:row>
      <xdr:rowOff>92023</xdr:rowOff>
    </xdr:to>
    <xdr:pic>
      <xdr:nvPicPr>
        <xdr:cNvPr id="6" name="Рисунок 5" descr="limk_r1.png"/>
        <xdr:cNvPicPr>
          <a:picLocks noChangeAspect="1"/>
        </xdr:cNvPicPr>
      </xdr:nvPicPr>
      <xdr:blipFill>
        <a:blip xmlns:r="http://schemas.openxmlformats.org/officeDocument/2006/relationships" r:embed="rId3" cstate="print">
          <a:lum/>
        </a:blip>
        <a:stretch>
          <a:fillRect/>
        </a:stretch>
      </xdr:blipFill>
      <xdr:spPr>
        <a:xfrm>
          <a:off x="714375" y="0"/>
          <a:ext cx="4942530" cy="229229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2286001</xdr:colOff>
      <xdr:row>0</xdr:row>
      <xdr:rowOff>0</xdr:rowOff>
    </xdr:from>
    <xdr:to>
      <xdr:col>3</xdr:col>
      <xdr:colOff>273845</xdr:colOff>
      <xdr:row>9</xdr:row>
      <xdr:rowOff>59532</xdr:rowOff>
    </xdr:to>
    <xdr:pic>
      <xdr:nvPicPr>
        <xdr:cNvPr id="6" name="Зображення7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286001" y="0"/>
          <a:ext cx="4762500" cy="2595563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152400</xdr:rowOff>
    </xdr:from>
    <xdr:to>
      <xdr:col>0</xdr:col>
      <xdr:colOff>2238375</xdr:colOff>
      <xdr:row>3</xdr:row>
      <xdr:rowOff>47625</xdr:rowOff>
    </xdr:to>
    <xdr:pic>
      <xdr:nvPicPr>
        <xdr:cNvPr id="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314325"/>
          <a:ext cx="2057400" cy="7429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2488406</xdr:colOff>
      <xdr:row>1</xdr:row>
      <xdr:rowOff>47624</xdr:rowOff>
    </xdr:from>
    <xdr:to>
      <xdr:col>3</xdr:col>
      <xdr:colOff>726281</xdr:colOff>
      <xdr:row>9</xdr:row>
      <xdr:rowOff>119063</xdr:rowOff>
    </xdr:to>
    <xdr:pic>
      <xdr:nvPicPr>
        <xdr:cNvPr id="6" name="Зображення2"/>
        <xdr:cNvPicPr/>
      </xdr:nvPicPr>
      <xdr:blipFill>
        <a:blip xmlns:r="http://schemas.openxmlformats.org/officeDocument/2006/relationships" r:embed="rId2" cstate="print">
          <a:alphaModFix/>
          <a:lum/>
        </a:blip>
        <a:srcRect/>
        <a:stretch>
          <a:fillRect/>
        </a:stretch>
      </xdr:blipFill>
      <xdr:spPr>
        <a:xfrm>
          <a:off x="2488406" y="214312"/>
          <a:ext cx="4822031" cy="2202657"/>
        </a:xfrm>
        <a:prstGeom prst="rect">
          <a:avLst/>
        </a:prstGeom>
        <a:ln>
          <a:noFill/>
          <a:prstDash/>
        </a:ln>
      </xdr:spPr>
    </xdr:pic>
    <xdr:clientData/>
  </xdr:twoCellAnchor>
  <xdr:twoCellAnchor editAs="oneCell">
    <xdr:from>
      <xdr:col>1</xdr:col>
      <xdr:colOff>95250</xdr:colOff>
      <xdr:row>14</xdr:row>
      <xdr:rowOff>178594</xdr:rowOff>
    </xdr:from>
    <xdr:to>
      <xdr:col>2</xdr:col>
      <xdr:colOff>2202656</xdr:colOff>
      <xdr:row>25</xdr:row>
      <xdr:rowOff>436785</xdr:rowOff>
    </xdr:to>
    <xdr:pic>
      <xdr:nvPicPr>
        <xdr:cNvPr id="7" name="Зображення4"/>
        <xdr:cNvPicPr/>
      </xdr:nvPicPr>
      <xdr:blipFill>
        <a:blip xmlns:r="http://schemas.openxmlformats.org/officeDocument/2006/relationships" r:embed="rId3" cstate="print">
          <a:alphaModFix/>
          <a:lum/>
        </a:blip>
        <a:srcRect/>
        <a:stretch>
          <a:fillRect/>
        </a:stretch>
      </xdr:blipFill>
      <xdr:spPr>
        <a:xfrm>
          <a:off x="2690813" y="4071938"/>
          <a:ext cx="3952874" cy="3103785"/>
        </a:xfrm>
        <a:prstGeom prst="rect">
          <a:avLst/>
        </a:prstGeom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briy.biz/" TargetMode="External"/><Relationship Id="rId1" Type="http://schemas.openxmlformats.org/officeDocument/2006/relationships/hyperlink" Target="mailto:obriy@ukr.ne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>
    <tabColor indexed="51"/>
  </sheetPr>
  <dimension ref="A1:Q52"/>
  <sheetViews>
    <sheetView tabSelected="1" zoomScale="98" zoomScaleNormal="98" workbookViewId="0">
      <selection activeCell="J20" sqref="J20"/>
    </sheetView>
  </sheetViews>
  <sheetFormatPr defaultRowHeight="12.75"/>
  <cols>
    <col min="1" max="1" width="24.28515625" style="1" customWidth="1"/>
    <col min="2" max="2" width="0" style="1" hidden="1" customWidth="1"/>
    <col min="3" max="3" width="16.28515625" style="1" customWidth="1"/>
    <col min="4" max="4" width="70.85546875" style="1" customWidth="1"/>
    <col min="5" max="5" width="8" style="1" customWidth="1"/>
    <col min="6" max="6" width="6.140625" style="1" customWidth="1"/>
    <col min="7" max="15" width="9.140625" style="2" customWidth="1"/>
  </cols>
  <sheetData>
    <row r="1" spans="3:17"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</row>
    <row r="2" spans="3:17"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</row>
    <row r="3" spans="3:17">
      <c r="C3" s="3"/>
      <c r="D3" s="4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</row>
    <row r="4" spans="3:17">
      <c r="C4" s="341" t="s">
        <v>0</v>
      </c>
      <c r="D4" s="341"/>
      <c r="E4" s="341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</row>
    <row r="5" spans="3:17" ht="51" customHeight="1">
      <c r="C5" s="3"/>
      <c r="D5" s="178" t="s">
        <v>1</v>
      </c>
      <c r="E5" s="178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</row>
    <row r="6" spans="3:17">
      <c r="C6" s="342" t="s">
        <v>2</v>
      </c>
      <c r="D6" s="342"/>
      <c r="E6" s="342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</row>
    <row r="7" spans="3:17">
      <c r="C7" s="3"/>
      <c r="D7" s="343"/>
      <c r="E7" s="343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</row>
    <row r="8" spans="3:17" ht="15.75">
      <c r="C8" s="5" t="s">
        <v>349</v>
      </c>
      <c r="D8" s="343"/>
      <c r="E8" s="343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</row>
    <row r="9" spans="3:17" ht="13.5" thickBot="1"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</row>
    <row r="10" spans="3:17" ht="14.25" thickTop="1" thickBot="1">
      <c r="C10" s="337" t="s">
        <v>3</v>
      </c>
      <c r="D10" s="337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</row>
    <row r="11" spans="3:17" ht="19.5" customHeight="1" thickTop="1">
      <c r="C11" s="326" t="s">
        <v>345</v>
      </c>
      <c r="D11" s="326"/>
      <c r="E11" s="6"/>
      <c r="F11" s="4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</row>
    <row r="12" spans="3:17" ht="19.5" customHeight="1">
      <c r="C12" s="326" t="s">
        <v>346</v>
      </c>
      <c r="D12" s="326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</row>
    <row r="13" spans="3:17" ht="19.5" hidden="1" customHeight="1">
      <c r="C13" s="326"/>
      <c r="D13" s="326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</row>
    <row r="14" spans="3:17" ht="9.4" hidden="1" customHeight="1">
      <c r="C14" s="326"/>
      <c r="D14" s="326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</row>
    <row r="15" spans="3:17" ht="9.4" hidden="1" customHeight="1">
      <c r="C15" s="326"/>
      <c r="D15" s="326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</row>
    <row r="16" spans="3:17" ht="19.5" customHeight="1">
      <c r="C16" s="335" t="s">
        <v>545</v>
      </c>
      <c r="D16" s="334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</row>
    <row r="17" spans="3:17" ht="19.5" customHeight="1">
      <c r="C17" s="334" t="s">
        <v>1012</v>
      </c>
      <c r="D17" s="334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</row>
    <row r="18" spans="3:17" ht="19.5" customHeight="1">
      <c r="C18" s="334" t="s">
        <v>344</v>
      </c>
      <c r="D18" s="334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</row>
    <row r="19" spans="3:17" ht="19.5" customHeight="1">
      <c r="C19" s="334" t="s">
        <v>335</v>
      </c>
      <c r="D19" s="334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</row>
    <row r="20" spans="3:17" ht="19.5" customHeight="1" thickBot="1">
      <c r="C20" s="336" t="s">
        <v>336</v>
      </c>
      <c r="D20" s="336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</row>
    <row r="21" spans="3:17" ht="19.5" customHeight="1" thickTop="1" thickBot="1">
      <c r="C21" s="337" t="s">
        <v>4</v>
      </c>
      <c r="D21" s="337"/>
      <c r="F21" s="326"/>
      <c r="G21" s="326"/>
      <c r="H21" s="149"/>
      <c r="I21" s="149"/>
      <c r="J21" s="149"/>
      <c r="K21" s="149"/>
      <c r="L21" s="149"/>
      <c r="M21" s="149"/>
      <c r="N21" s="149"/>
      <c r="O21" s="149"/>
      <c r="P21" s="149"/>
      <c r="Q21" s="149"/>
    </row>
    <row r="22" spans="3:17" ht="19.5" customHeight="1" thickTop="1">
      <c r="C22" s="326" t="s">
        <v>5</v>
      </c>
      <c r="D22" s="326"/>
      <c r="F22" s="151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</row>
    <row r="23" spans="3:17" ht="19.5" customHeight="1">
      <c r="C23" s="326" t="s">
        <v>6</v>
      </c>
      <c r="D23" s="326"/>
      <c r="F23" s="151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</row>
    <row r="24" spans="3:17" ht="19.5" customHeight="1">
      <c r="C24" s="326" t="s">
        <v>1045</v>
      </c>
      <c r="D24" s="326"/>
      <c r="F24" s="326"/>
      <c r="G24" s="326"/>
      <c r="H24" s="149"/>
      <c r="I24" s="149"/>
      <c r="J24" s="149"/>
      <c r="K24" s="149"/>
      <c r="L24" s="149"/>
      <c r="M24" s="149"/>
      <c r="N24" s="149"/>
      <c r="O24" s="149"/>
      <c r="P24" s="149"/>
      <c r="Q24" s="149"/>
    </row>
    <row r="25" spans="3:17" ht="19.5" customHeight="1" thickBot="1">
      <c r="C25" s="340" t="s">
        <v>7</v>
      </c>
      <c r="D25" s="340"/>
      <c r="F25" s="151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</row>
    <row r="26" spans="3:17" ht="19.5" customHeight="1" thickTop="1" thickBot="1">
      <c r="C26" s="337" t="s">
        <v>316</v>
      </c>
      <c r="D26" s="337"/>
      <c r="F26" s="151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</row>
    <row r="27" spans="3:17" ht="19.5" customHeight="1" thickTop="1">
      <c r="C27" s="339" t="s">
        <v>8</v>
      </c>
      <c r="D27" s="339"/>
      <c r="F27" s="151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</row>
    <row r="28" spans="3:17" ht="19.5" customHeight="1">
      <c r="C28" s="326" t="s">
        <v>9</v>
      </c>
      <c r="D28" s="326"/>
      <c r="F28" s="151"/>
      <c r="G28" s="326"/>
      <c r="H28" s="326"/>
      <c r="I28" s="149"/>
      <c r="J28" s="149"/>
      <c r="K28" s="149"/>
      <c r="L28" s="149"/>
      <c r="M28" s="149"/>
      <c r="N28" s="149"/>
      <c r="O28" s="149"/>
      <c r="P28" s="149"/>
      <c r="Q28" s="149"/>
    </row>
    <row r="29" spans="3:17" ht="19.5" customHeight="1">
      <c r="C29" s="326" t="s">
        <v>10</v>
      </c>
      <c r="D29" s="326"/>
      <c r="F29" s="151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</row>
    <row r="30" spans="3:17" ht="19.5" customHeight="1">
      <c r="C30" s="334" t="s">
        <v>1038</v>
      </c>
      <c r="D30" s="334"/>
      <c r="E30" s="326"/>
      <c r="F30" s="326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</row>
    <row r="31" spans="3:17" ht="19.5" customHeight="1">
      <c r="C31" s="328" t="s">
        <v>11</v>
      </c>
      <c r="D31" s="328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</row>
    <row r="32" spans="3:17" ht="21" customHeight="1" thickBot="1">
      <c r="C32" s="330" t="s">
        <v>12</v>
      </c>
      <c r="D32" s="330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</row>
    <row r="33" spans="1:17" ht="19.5" customHeight="1" thickTop="1" thickBot="1">
      <c r="C33" s="333" t="s">
        <v>769</v>
      </c>
      <c r="D33" s="333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</row>
    <row r="34" spans="1:17" ht="19.5" customHeight="1" thickTop="1" thickBot="1">
      <c r="C34" s="331"/>
      <c r="D34" s="331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</row>
    <row r="35" spans="1:17" ht="19.5" customHeight="1" thickTop="1" thickBot="1">
      <c r="C35" s="328" t="s">
        <v>13</v>
      </c>
      <c r="D35" s="328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</row>
    <row r="36" spans="1:17" ht="14.25" thickTop="1" thickBot="1">
      <c r="C36" s="332"/>
      <c r="D36" s="332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</row>
    <row r="37" spans="1:17" ht="13.5" thickTop="1"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</row>
    <row r="38" spans="1:17"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</row>
    <row r="39" spans="1:17" s="7" customFormat="1">
      <c r="A39" s="327" t="s">
        <v>14</v>
      </c>
      <c r="B39" s="327"/>
      <c r="C39" s="327"/>
      <c r="D39" s="327"/>
      <c r="E39" s="327"/>
      <c r="F39" s="327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</row>
    <row r="40" spans="1:17" s="7" customFormat="1">
      <c r="A40" s="329" t="s">
        <v>15</v>
      </c>
      <c r="B40" s="329"/>
      <c r="C40" s="329"/>
      <c r="D40" s="329"/>
      <c r="E40" s="329"/>
      <c r="F40" s="32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</row>
    <row r="41" spans="1:17" s="7" customFormat="1">
      <c r="A41" s="329" t="s">
        <v>16</v>
      </c>
      <c r="B41" s="329"/>
      <c r="C41" s="329"/>
      <c r="D41" s="329"/>
      <c r="E41" s="329"/>
      <c r="F41" s="32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</row>
    <row r="42" spans="1:17" s="7" customFormat="1">
      <c r="A42" s="329" t="s">
        <v>17</v>
      </c>
      <c r="B42" s="329"/>
      <c r="C42" s="329"/>
      <c r="D42" s="329"/>
      <c r="E42" s="329"/>
      <c r="F42" s="32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</row>
    <row r="43" spans="1:17" s="7" customFormat="1">
      <c r="A43" s="8"/>
      <c r="B43" s="8"/>
      <c r="C43" s="338" t="s">
        <v>18</v>
      </c>
      <c r="D43" s="338"/>
      <c r="E43" s="8"/>
      <c r="F43" s="8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</row>
    <row r="44" spans="1:17" s="7" customFormat="1">
      <c r="A44" s="338" t="s">
        <v>19</v>
      </c>
      <c r="B44" s="338"/>
      <c r="C44" s="338"/>
      <c r="D44" s="338"/>
      <c r="E44" s="338"/>
      <c r="F44" s="338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</row>
    <row r="45" spans="1:17" s="7" customFormat="1">
      <c r="A45" s="338" t="s">
        <v>20</v>
      </c>
      <c r="B45" s="338"/>
      <c r="C45" s="338"/>
      <c r="D45" s="338"/>
      <c r="E45" s="338"/>
      <c r="F45" s="338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</row>
    <row r="46" spans="1:17" s="7" customFormat="1">
      <c r="A46" s="329" t="s">
        <v>21</v>
      </c>
      <c r="B46" s="329"/>
      <c r="C46" s="329"/>
      <c r="D46" s="329"/>
      <c r="E46" s="329"/>
      <c r="F46" s="32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</row>
    <row r="47" spans="1:17">
      <c r="A47" s="338"/>
      <c r="B47" s="338"/>
      <c r="C47" s="338"/>
      <c r="D47" s="338"/>
      <c r="E47" s="338"/>
      <c r="F47" s="338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</row>
    <row r="48" spans="1:17">
      <c r="A48" s="338"/>
      <c r="B48" s="338"/>
      <c r="C48" s="338"/>
      <c r="D48" s="338"/>
      <c r="E48" s="338"/>
      <c r="F48" s="338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</row>
    <row r="49" spans="1:17">
      <c r="A49" s="329"/>
      <c r="B49" s="329"/>
      <c r="C49" s="329"/>
      <c r="D49" s="329"/>
      <c r="E49" s="329"/>
      <c r="F49" s="32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</row>
    <row r="50" spans="1:17">
      <c r="A50" s="338" t="s">
        <v>22</v>
      </c>
      <c r="B50" s="338"/>
      <c r="C50" s="338"/>
      <c r="D50" s="338"/>
      <c r="E50" s="338"/>
      <c r="F50" s="338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</row>
    <row r="51" spans="1:17">
      <c r="A51" s="338" t="s">
        <v>23</v>
      </c>
      <c r="B51" s="338"/>
      <c r="C51" s="338"/>
      <c r="D51" s="338"/>
      <c r="E51" s="338"/>
      <c r="F51" s="338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</row>
    <row r="52" spans="1:17">
      <c r="G52" s="149"/>
      <c r="H52" s="149"/>
      <c r="I52" s="149"/>
      <c r="J52" s="149"/>
      <c r="K52" s="149"/>
      <c r="L52" s="149"/>
      <c r="M52" s="149"/>
      <c r="N52" s="149"/>
      <c r="O52" s="149"/>
      <c r="P52" s="150"/>
      <c r="Q52" s="150"/>
    </row>
  </sheetData>
  <sheetProtection selectLockedCells="1" selectUnlockedCells="1"/>
  <mergeCells count="48">
    <mergeCell ref="C4:E4"/>
    <mergeCell ref="C6:E6"/>
    <mergeCell ref="F24:G24"/>
    <mergeCell ref="G28:H28"/>
    <mergeCell ref="F21:G21"/>
    <mergeCell ref="D7:E7"/>
    <mergeCell ref="D8:E8"/>
    <mergeCell ref="C10:D10"/>
    <mergeCell ref="C11:D11"/>
    <mergeCell ref="C26:D26"/>
    <mergeCell ref="C12:D12"/>
    <mergeCell ref="C15:D15"/>
    <mergeCell ref="C18:D18"/>
    <mergeCell ref="C13:D13"/>
    <mergeCell ref="C14:D14"/>
    <mergeCell ref="C17:D17"/>
    <mergeCell ref="C22:D22"/>
    <mergeCell ref="C23:D23"/>
    <mergeCell ref="C24:D24"/>
    <mergeCell ref="C25:D25"/>
    <mergeCell ref="C29:D29"/>
    <mergeCell ref="C28:D28"/>
    <mergeCell ref="C16:D16"/>
    <mergeCell ref="C19:D19"/>
    <mergeCell ref="C20:D20"/>
    <mergeCell ref="C21:D21"/>
    <mergeCell ref="A51:F51"/>
    <mergeCell ref="A44:F44"/>
    <mergeCell ref="A45:F45"/>
    <mergeCell ref="A46:F46"/>
    <mergeCell ref="A47:F47"/>
    <mergeCell ref="A48:F48"/>
    <mergeCell ref="A49:F49"/>
    <mergeCell ref="A50:F50"/>
    <mergeCell ref="A41:F41"/>
    <mergeCell ref="A42:F42"/>
    <mergeCell ref="C43:D43"/>
    <mergeCell ref="C27:D27"/>
    <mergeCell ref="E30:F30"/>
    <mergeCell ref="A39:F39"/>
    <mergeCell ref="C35:D35"/>
    <mergeCell ref="A40:F40"/>
    <mergeCell ref="C31:D31"/>
    <mergeCell ref="C32:D32"/>
    <mergeCell ref="C34:D34"/>
    <mergeCell ref="C36:D36"/>
    <mergeCell ref="C33:D33"/>
    <mergeCell ref="C30:D30"/>
  </mergeCells>
  <phoneticPr fontId="36" type="noConversion"/>
  <hyperlinks>
    <hyperlink ref="C11" location="ТД!R1C1" display="Розпірний дюбель для термоізоляції з пластиковим стержнем (сірий)"/>
    <hyperlink ref="C12" location="Лі!R1C1" display="Розпірний дюбель для термоізоляції з пластиковим стержнем (білий)"/>
    <hyperlink ref="C18" location="'Літ, Лім'!A1" display="Розпірний дюбель для термоізоляції з металевим стержнем"/>
    <hyperlink ref="C22" location="'Есмку, Есму'!R1C1" display="Дюбель для швидкого монтажу з вусами економ в поліетиленових пакетах"/>
    <hyperlink ref="C23" location="'Смку, Сму'!R1C1" display="Дюбель для швидкого монтажу з вусами в картонних коробках"/>
    <hyperlink ref="C24" location="'Смка, Сма'!R1C1" display="Дюбель для швидкого монтажу без вусів (сірий)"/>
    <hyperlink ref="C25" location="'Сма 10 серія'!A1" display="Дюбель для швидкого монтажу з вусами (сірий)"/>
    <hyperlink ref="C27" location="Кп!R1C1" display="Дюбель розпірний поліпропілен"/>
    <hyperlink ref="C28" location="Кпо!R1C1" display="Дюбель потрійного розпору поліпропілен"/>
    <hyperlink ref="C29" location="Кпр!R1C1" display="Розпірний рамний дюбель нейлон"/>
    <hyperlink ref="C31" location="'Гк, Дрн'!R1C1" display="Дюбель &quot;Метелик&quot;, &quot;Дріва&quot; для гіпсокартону"/>
    <hyperlink ref="C32" location="КПК!A1" display="Розпірний рамний дюбель нейлон з шурупом"/>
    <hyperlink ref="C35" location="'Хп, Хс, Хк, Хвм'!R1C1" display="Гак з різьбою по дереву (з метричною різьбою)"/>
    <hyperlink ref="A50" r:id="rId1" display="obriy@ukr.net"/>
    <hyperlink ref="A51" r:id="rId2" display="obriy.biz"/>
    <hyperlink ref="C18:D18" location="Лім!A1" display="Розпірний дюбель для термоізоляції з металевим стержнем"/>
    <hyperlink ref="C19" location="'Літ, Лім'!A1" display="Розпірний дюбель для термоізоляції з металевим стержнем"/>
    <hyperlink ref="C19:D19" location="Ліно!Область_печати" display="Дюбель для монтажу м’яких покрівельних матеріалів"/>
    <hyperlink ref="C20" location="'Літ, Лім'!A1" display="Розпірний дюбель для термоізоляції з металевим стержнем"/>
    <hyperlink ref="C20:D20" location="Дт!Область_печати" display="Дожимна тарілка для кріплення теплоізоляційних матеріалів"/>
    <hyperlink ref="C16" location="'Літ, Лім'!A1" display="Розпірний дюбель для термоізоляції з металевим стержнем"/>
    <hyperlink ref="C16:D16" location="Лік!Excel_BuiltIn_Print_Area" display="Розпірний дюбель для термоізоляції з металевим стрижнем"/>
    <hyperlink ref="C33:D33" location="Псмт!A1" display="Дюбель універсальний Т-подібної форми "/>
    <hyperlink ref="C17" location="'Літ, Лім'!A1" display="Розпірний дюбель для термоізоляції з металевим стержнем"/>
    <hyperlink ref="C17:D17" location="Лімк!Область_печати" display="Розпірний дюбель для термоізоляції з металевим стрижнем та термоголовою"/>
    <hyperlink ref="C30:D30" location="Кпрт!Область_печати" display=" Розпірний рамний дюбель Т-подібної форми  нейлон"/>
  </hyperlinks>
  <pageMargins left="0.75" right="0.75" top="1" bottom="1" header="0.51180555555555551" footer="0.51180555555555551"/>
  <pageSetup paperSize="9" scale="67" firstPageNumber="0" orientation="portrait" horizontalDpi="300" verticalDpi="300" r:id="rId3"/>
  <headerFooter alignWithMargins="0"/>
  <colBreaks count="1" manualBreakCount="1">
    <brk id="6" max="1048575" man="1"/>
  </colBreaks>
  <drawing r:id="rId4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6"/>
  <dimension ref="A1:W35"/>
  <sheetViews>
    <sheetView topLeftCell="A19" zoomScaleNormal="100" workbookViewId="0">
      <selection activeCell="O6" sqref="O6"/>
    </sheetView>
  </sheetViews>
  <sheetFormatPr defaultRowHeight="12.75"/>
  <cols>
    <col min="1" max="1" width="30.42578125" customWidth="1"/>
    <col min="2" max="2" width="13" customWidth="1"/>
    <col min="3" max="3" width="11.85546875" customWidth="1"/>
    <col min="4" max="4" width="13.42578125" style="19" customWidth="1"/>
    <col min="5" max="5" width="36.7109375" customWidth="1"/>
    <col min="6" max="6" width="0.140625" customWidth="1"/>
    <col min="7" max="9" width="0" hidden="1" customWidth="1"/>
    <col min="10" max="10" width="5.28515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8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6" spans="1:23" ht="43.5" customHeight="1">
      <c r="A6" s="350" t="s">
        <v>62</v>
      </c>
      <c r="B6" s="350"/>
      <c r="C6" s="350"/>
      <c r="D6" s="350"/>
      <c r="E6" s="350"/>
      <c r="F6" s="117"/>
    </row>
    <row r="7" spans="1:23" ht="18.75">
      <c r="A7" s="26"/>
      <c r="B7" s="53" t="s">
        <v>25</v>
      </c>
      <c r="C7" s="27" t="s">
        <v>25</v>
      </c>
      <c r="D7" s="28" t="s">
        <v>26</v>
      </c>
      <c r="E7" s="29"/>
    </row>
    <row r="8" spans="1:23" ht="18.75">
      <c r="A8" s="27" t="s">
        <v>27</v>
      </c>
      <c r="B8" s="27" t="s">
        <v>28</v>
      </c>
      <c r="C8" s="27" t="s">
        <v>28</v>
      </c>
      <c r="D8" s="28" t="s">
        <v>29</v>
      </c>
      <c r="E8" s="27" t="s">
        <v>30</v>
      </c>
    </row>
    <row r="9" spans="1:23" ht="19.5" thickBot="1">
      <c r="A9" s="167"/>
      <c r="B9" s="32" t="s">
        <v>44</v>
      </c>
      <c r="C9" s="33" t="s">
        <v>63</v>
      </c>
      <c r="D9" s="34" t="s">
        <v>33</v>
      </c>
      <c r="E9" s="35"/>
      <c r="J9" s="293"/>
    </row>
    <row r="10" spans="1:23" ht="24" customHeight="1" thickBot="1">
      <c r="A10" s="168" t="s">
        <v>64</v>
      </c>
      <c r="B10" s="118">
        <v>100</v>
      </c>
      <c r="C10" s="118">
        <v>5000</v>
      </c>
      <c r="D10" s="233" t="s">
        <v>382</v>
      </c>
      <c r="E10" s="119">
        <v>4820084732125</v>
      </c>
      <c r="J10" s="294"/>
      <c r="W10" s="266" t="s">
        <v>602</v>
      </c>
    </row>
    <row r="11" spans="1:23" ht="24" thickBot="1">
      <c r="A11" s="120" t="s">
        <v>301</v>
      </c>
      <c r="B11" s="55">
        <v>200</v>
      </c>
      <c r="C11" s="55">
        <v>5000</v>
      </c>
      <c r="D11" s="234" t="s">
        <v>383</v>
      </c>
      <c r="E11" s="119">
        <v>4820084732194</v>
      </c>
      <c r="J11" s="295"/>
      <c r="W11" s="267" t="s">
        <v>603</v>
      </c>
    </row>
    <row r="12" spans="1:23" ht="24" thickBot="1">
      <c r="A12" s="120" t="s">
        <v>65</v>
      </c>
      <c r="B12" s="55">
        <v>100</v>
      </c>
      <c r="C12" s="55">
        <v>4000</v>
      </c>
      <c r="D12" s="234" t="s">
        <v>384</v>
      </c>
      <c r="E12" s="119">
        <v>4820084732583</v>
      </c>
      <c r="J12" s="295"/>
      <c r="W12" s="267" t="s">
        <v>604</v>
      </c>
    </row>
    <row r="13" spans="1:23" ht="24" thickBot="1">
      <c r="A13" s="120" t="s">
        <v>66</v>
      </c>
      <c r="B13" s="55">
        <v>100</v>
      </c>
      <c r="C13" s="55">
        <v>3000</v>
      </c>
      <c r="D13" s="234" t="s">
        <v>385</v>
      </c>
      <c r="E13" s="119">
        <v>4820084732132</v>
      </c>
      <c r="J13" s="295"/>
      <c r="W13" s="267" t="s">
        <v>605</v>
      </c>
    </row>
    <row r="14" spans="1:23" ht="24" thickBot="1">
      <c r="A14" s="120" t="s">
        <v>67</v>
      </c>
      <c r="B14" s="55">
        <v>100</v>
      </c>
      <c r="C14" s="55">
        <v>2500</v>
      </c>
      <c r="D14" s="234" t="s">
        <v>386</v>
      </c>
      <c r="E14" s="119">
        <v>4820084732590</v>
      </c>
      <c r="J14" s="295"/>
      <c r="N14" s="140"/>
      <c r="W14" s="267" t="s">
        <v>606</v>
      </c>
    </row>
    <row r="15" spans="1:23" ht="24" thickBot="1">
      <c r="A15" s="120" t="s">
        <v>68</v>
      </c>
      <c r="B15" s="55">
        <v>100</v>
      </c>
      <c r="C15" s="55">
        <v>2000</v>
      </c>
      <c r="D15" s="234" t="s">
        <v>387</v>
      </c>
      <c r="E15" s="119">
        <v>4820084732149</v>
      </c>
      <c r="J15" s="295"/>
      <c r="W15" s="267" t="s">
        <v>607</v>
      </c>
    </row>
    <row r="16" spans="1:23" ht="24" thickBot="1">
      <c r="A16" s="120" t="s">
        <v>69</v>
      </c>
      <c r="B16" s="55">
        <v>100</v>
      </c>
      <c r="C16" s="55">
        <v>1500</v>
      </c>
      <c r="D16" s="234" t="s">
        <v>388</v>
      </c>
      <c r="E16" s="119">
        <v>4820084732705</v>
      </c>
      <c r="J16" s="295"/>
      <c r="W16" s="267" t="s">
        <v>608</v>
      </c>
    </row>
    <row r="17" spans="1:23" ht="24" thickBot="1">
      <c r="A17" s="120" t="s">
        <v>70</v>
      </c>
      <c r="B17" s="55">
        <v>100</v>
      </c>
      <c r="C17" s="55">
        <v>3000</v>
      </c>
      <c r="D17" s="234" t="s">
        <v>389</v>
      </c>
      <c r="E17" s="119">
        <v>4820084732606</v>
      </c>
      <c r="J17" s="295"/>
      <c r="W17" s="267" t="s">
        <v>609</v>
      </c>
    </row>
    <row r="18" spans="1:23" ht="24" thickBot="1">
      <c r="A18" s="120" t="s">
        <v>71</v>
      </c>
      <c r="B18" s="55">
        <v>100</v>
      </c>
      <c r="C18" s="55">
        <v>2400</v>
      </c>
      <c r="D18" s="234" t="s">
        <v>390</v>
      </c>
      <c r="E18" s="119">
        <v>4820084732156</v>
      </c>
      <c r="J18" s="295"/>
      <c r="W18" s="267" t="s">
        <v>610</v>
      </c>
    </row>
    <row r="19" spans="1:23" ht="24" thickBot="1">
      <c r="A19" s="120" t="s">
        <v>72</v>
      </c>
      <c r="B19" s="55">
        <v>50</v>
      </c>
      <c r="C19" s="55">
        <v>1500</v>
      </c>
      <c r="D19" s="234" t="s">
        <v>391</v>
      </c>
      <c r="E19" s="119">
        <v>4820084732163</v>
      </c>
      <c r="J19" s="295"/>
      <c r="W19" s="267" t="s">
        <v>611</v>
      </c>
    </row>
    <row r="20" spans="1:23" ht="24" thickBot="1">
      <c r="A20" s="120" t="s">
        <v>73</v>
      </c>
      <c r="B20" s="55">
        <v>50</v>
      </c>
      <c r="C20" s="55">
        <v>1300</v>
      </c>
      <c r="D20" s="234" t="s">
        <v>392</v>
      </c>
      <c r="E20" s="119">
        <v>4820084732170</v>
      </c>
      <c r="J20" s="295"/>
      <c r="W20" s="267" t="s">
        <v>612</v>
      </c>
    </row>
    <row r="21" spans="1:23" ht="24" thickBot="1">
      <c r="A21" s="120" t="s">
        <v>74</v>
      </c>
      <c r="B21" s="55">
        <v>50</v>
      </c>
      <c r="C21" s="55">
        <v>1000</v>
      </c>
      <c r="D21" s="234" t="s">
        <v>393</v>
      </c>
      <c r="E21" s="119">
        <v>4820084732187</v>
      </c>
      <c r="J21" s="295"/>
      <c r="W21" s="267" t="s">
        <v>613</v>
      </c>
    </row>
    <row r="22" spans="1:23" ht="24" thickBot="1">
      <c r="A22" s="120" t="s">
        <v>75</v>
      </c>
      <c r="B22" s="55">
        <v>50</v>
      </c>
      <c r="C22" s="232">
        <v>800</v>
      </c>
      <c r="D22" s="234" t="s">
        <v>394</v>
      </c>
      <c r="E22" s="119">
        <v>4820084730084</v>
      </c>
      <c r="J22" s="295"/>
      <c r="W22" s="267" t="s">
        <v>614</v>
      </c>
    </row>
    <row r="23" spans="1:23" ht="24" thickBot="1">
      <c r="A23" s="120" t="s">
        <v>76</v>
      </c>
      <c r="B23" s="55">
        <v>50</v>
      </c>
      <c r="C23" s="55">
        <v>700</v>
      </c>
      <c r="D23" s="234" t="s">
        <v>395</v>
      </c>
      <c r="E23" s="119">
        <v>4820084730091</v>
      </c>
      <c r="J23" s="296"/>
      <c r="W23" s="267" t="s">
        <v>615</v>
      </c>
    </row>
    <row r="24" spans="1:23" ht="115.5" customHeight="1">
      <c r="W24" s="255"/>
    </row>
    <row r="25" spans="1:23" ht="48.75" customHeight="1">
      <c r="A25" s="351" t="s">
        <v>77</v>
      </c>
      <c r="B25" s="351"/>
      <c r="C25" s="351"/>
      <c r="D25" s="351"/>
      <c r="E25" s="351"/>
      <c r="W25" s="255"/>
    </row>
    <row r="26" spans="1:23" ht="18.75">
      <c r="A26" s="26"/>
      <c r="B26" s="53" t="s">
        <v>25</v>
      </c>
      <c r="C26" s="27" t="s">
        <v>25</v>
      </c>
      <c r="D26" s="28" t="s">
        <v>26</v>
      </c>
      <c r="E26" s="29"/>
      <c r="W26" s="255"/>
    </row>
    <row r="27" spans="1:23" ht="18.75">
      <c r="A27" s="27" t="s">
        <v>27</v>
      </c>
      <c r="B27" s="27" t="s">
        <v>28</v>
      </c>
      <c r="C27" s="27" t="s">
        <v>28</v>
      </c>
      <c r="D27" s="28" t="s">
        <v>29</v>
      </c>
      <c r="E27" s="27" t="s">
        <v>30</v>
      </c>
      <c r="W27" s="255"/>
    </row>
    <row r="28" spans="1:23" ht="19.5" thickBot="1">
      <c r="A28" s="167"/>
      <c r="B28" s="32" t="s">
        <v>44</v>
      </c>
      <c r="C28" s="33" t="s">
        <v>63</v>
      </c>
      <c r="D28" s="34" t="s">
        <v>33</v>
      </c>
      <c r="E28" s="35"/>
      <c r="J28" s="293"/>
      <c r="W28" s="255"/>
    </row>
    <row r="29" spans="1:23" ht="24.2" customHeight="1" thickBot="1">
      <c r="A29" s="170" t="s">
        <v>78</v>
      </c>
      <c r="B29" s="118">
        <v>100</v>
      </c>
      <c r="C29" s="118">
        <v>5000</v>
      </c>
      <c r="D29" s="233" t="s">
        <v>396</v>
      </c>
      <c r="E29" s="119">
        <v>4820084732095</v>
      </c>
      <c r="J29" s="294"/>
      <c r="W29" s="266" t="s">
        <v>616</v>
      </c>
    </row>
    <row r="30" spans="1:23" ht="24" thickBot="1">
      <c r="A30" s="169" t="s">
        <v>289</v>
      </c>
      <c r="B30" s="55">
        <v>200</v>
      </c>
      <c r="C30" s="55">
        <v>5000</v>
      </c>
      <c r="D30" s="234" t="s">
        <v>397</v>
      </c>
      <c r="E30" s="119">
        <v>4820084732200</v>
      </c>
      <c r="J30" s="295"/>
      <c r="W30" s="267" t="s">
        <v>617</v>
      </c>
    </row>
    <row r="31" spans="1:23" ht="24" thickBot="1">
      <c r="A31" s="120" t="s">
        <v>79</v>
      </c>
      <c r="B31" s="55">
        <v>100</v>
      </c>
      <c r="C31" s="55">
        <v>4000</v>
      </c>
      <c r="D31" s="234" t="s">
        <v>398</v>
      </c>
      <c r="E31" s="119">
        <v>4820084732569</v>
      </c>
      <c r="J31" s="295"/>
      <c r="W31" s="267" t="s">
        <v>618</v>
      </c>
    </row>
    <row r="32" spans="1:23" ht="24" thickBot="1">
      <c r="A32" s="120" t="s">
        <v>80</v>
      </c>
      <c r="B32" s="55">
        <v>100</v>
      </c>
      <c r="C32" s="55">
        <v>3000</v>
      </c>
      <c r="D32" s="234" t="s">
        <v>399</v>
      </c>
      <c r="E32" s="119">
        <v>4820084732101</v>
      </c>
      <c r="J32" s="295"/>
      <c r="W32" s="267" t="s">
        <v>619</v>
      </c>
    </row>
    <row r="33" spans="1:23" ht="24" thickBot="1">
      <c r="A33" s="120" t="s">
        <v>81</v>
      </c>
      <c r="B33" s="55">
        <v>100</v>
      </c>
      <c r="C33" s="55">
        <v>2500</v>
      </c>
      <c r="D33" s="234" t="s">
        <v>400</v>
      </c>
      <c r="E33" s="119">
        <v>4820084732576</v>
      </c>
      <c r="J33" s="295"/>
      <c r="W33" s="267" t="s">
        <v>620</v>
      </c>
    </row>
    <row r="34" spans="1:23" ht="24" thickBot="1">
      <c r="A34" s="120" t="s">
        <v>82</v>
      </c>
      <c r="B34" s="55">
        <v>100</v>
      </c>
      <c r="C34" s="55">
        <v>2000</v>
      </c>
      <c r="D34" s="234" t="s">
        <v>401</v>
      </c>
      <c r="E34" s="119">
        <v>4820084732118</v>
      </c>
      <c r="J34" s="295"/>
      <c r="W34" s="267" t="s">
        <v>621</v>
      </c>
    </row>
    <row r="35" spans="1:23" ht="24" thickBot="1">
      <c r="A35" s="120" t="s">
        <v>83</v>
      </c>
      <c r="B35" s="55">
        <v>100</v>
      </c>
      <c r="C35" s="55">
        <v>1500</v>
      </c>
      <c r="D35" s="235" t="s">
        <v>402</v>
      </c>
      <c r="E35" s="119">
        <v>4820084732712</v>
      </c>
      <c r="J35" s="296"/>
      <c r="W35" s="256" t="s">
        <v>622</v>
      </c>
    </row>
  </sheetData>
  <sheetProtection selectLockedCells="1" selectUnlockedCells="1"/>
  <mergeCells count="2">
    <mergeCell ref="A6:E6"/>
    <mergeCell ref="A25:E25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7"/>
  <dimension ref="A1:W34"/>
  <sheetViews>
    <sheetView topLeftCell="A7" zoomScaleNormal="100" workbookViewId="0">
      <selection activeCell="G21" sqref="G21"/>
    </sheetView>
  </sheetViews>
  <sheetFormatPr defaultRowHeight="12.75"/>
  <cols>
    <col min="1" max="1" width="29" customWidth="1"/>
    <col min="2" max="2" width="14.42578125" customWidth="1"/>
    <col min="3" max="3" width="13.28515625" customWidth="1"/>
    <col min="4" max="4" width="16.5703125" style="19" customWidth="1"/>
    <col min="5" max="5" width="27.42578125" customWidth="1"/>
    <col min="6" max="6" width="0" hidden="1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15"/>
      <c r="E1" s="8"/>
      <c r="F1" s="1"/>
    </row>
    <row r="2" spans="1:23" ht="15.75">
      <c r="A2" s="43"/>
      <c r="B2" s="44"/>
      <c r="C2" s="8"/>
      <c r="D2" s="15"/>
      <c r="E2" s="8"/>
      <c r="F2" s="1"/>
    </row>
    <row r="3" spans="1:23" ht="15.75">
      <c r="A3" s="43"/>
      <c r="B3" s="45"/>
      <c r="C3" s="8"/>
      <c r="E3" s="8"/>
      <c r="F3" s="1"/>
    </row>
    <row r="4" spans="1:23" ht="15.75">
      <c r="A4" s="43"/>
      <c r="B4" s="46"/>
      <c r="C4" s="8"/>
      <c r="D4" s="15"/>
      <c r="E4" s="8"/>
      <c r="F4" s="1"/>
    </row>
    <row r="5" spans="1:23" ht="15.75">
      <c r="A5" s="1"/>
      <c r="B5" s="47"/>
      <c r="C5" s="48"/>
      <c r="D5" s="15"/>
      <c r="E5" s="8"/>
      <c r="F5" s="1"/>
    </row>
    <row r="7" spans="1:23" ht="15" customHeight="1">
      <c r="A7" s="352" t="s">
        <v>84</v>
      </c>
      <c r="B7" s="352"/>
      <c r="C7" s="352"/>
      <c r="D7" s="352"/>
      <c r="E7" s="352"/>
    </row>
    <row r="8" spans="1:23" ht="37.5" customHeight="1">
      <c r="A8" s="352"/>
      <c r="B8" s="352"/>
      <c r="C8" s="352"/>
      <c r="D8" s="352"/>
      <c r="E8" s="352"/>
    </row>
    <row r="9" spans="1:23" ht="18.75">
      <c r="A9" s="26"/>
      <c r="B9" s="53" t="s">
        <v>25</v>
      </c>
      <c r="C9" s="53" t="s">
        <v>25</v>
      </c>
      <c r="D9" s="65" t="s">
        <v>26</v>
      </c>
      <c r="E9" s="29"/>
      <c r="F9" s="121"/>
    </row>
    <row r="10" spans="1:23" ht="18.75">
      <c r="A10" s="27" t="s">
        <v>27</v>
      </c>
      <c r="B10" s="27" t="s">
        <v>28</v>
      </c>
      <c r="C10" s="27" t="s">
        <v>28</v>
      </c>
      <c r="D10" s="28" t="s">
        <v>29</v>
      </c>
      <c r="E10" s="27" t="s">
        <v>30</v>
      </c>
      <c r="F10" s="121"/>
    </row>
    <row r="11" spans="1:23" ht="19.5" thickBot="1">
      <c r="A11" s="32"/>
      <c r="B11" s="33" t="s">
        <v>85</v>
      </c>
      <c r="C11" s="33" t="s">
        <v>63</v>
      </c>
      <c r="D11" s="34" t="s">
        <v>33</v>
      </c>
      <c r="E11" s="35"/>
      <c r="F11" s="121"/>
      <c r="G11" s="293"/>
    </row>
    <row r="12" spans="1:23" ht="24" thickBot="1">
      <c r="A12" s="122" t="s">
        <v>290</v>
      </c>
      <c r="B12" s="72">
        <v>100</v>
      </c>
      <c r="C12" s="72">
        <v>2000</v>
      </c>
      <c r="D12" s="172" t="s">
        <v>403</v>
      </c>
      <c r="E12" s="123">
        <v>4820084731821</v>
      </c>
      <c r="F12" s="121"/>
      <c r="G12" s="294"/>
      <c r="W12" s="252" t="s">
        <v>623</v>
      </c>
    </row>
    <row r="13" spans="1:23" ht="24" thickBot="1">
      <c r="A13" s="122" t="s">
        <v>291</v>
      </c>
      <c r="B13" s="72">
        <v>200</v>
      </c>
      <c r="C13" s="72">
        <v>4000</v>
      </c>
      <c r="D13" s="172" t="s">
        <v>404</v>
      </c>
      <c r="E13" s="123">
        <v>4820084731982</v>
      </c>
      <c r="F13" s="121"/>
      <c r="G13" s="295"/>
      <c r="W13" s="252" t="s">
        <v>624</v>
      </c>
    </row>
    <row r="14" spans="1:23" ht="24" thickBot="1">
      <c r="A14" s="122" t="s">
        <v>292</v>
      </c>
      <c r="B14" s="72">
        <v>100</v>
      </c>
      <c r="C14" s="72">
        <v>2000</v>
      </c>
      <c r="D14" s="172" t="s">
        <v>405</v>
      </c>
      <c r="E14" s="123">
        <v>4820084731838</v>
      </c>
      <c r="F14" s="121"/>
      <c r="G14" s="295"/>
      <c r="W14" s="252" t="s">
        <v>625</v>
      </c>
    </row>
    <row r="15" spans="1:23" ht="24" thickBot="1">
      <c r="A15" s="122" t="s">
        <v>293</v>
      </c>
      <c r="B15" s="72">
        <v>100</v>
      </c>
      <c r="C15" s="72">
        <v>1200</v>
      </c>
      <c r="D15" s="172" t="s">
        <v>406</v>
      </c>
      <c r="E15" s="123">
        <v>4820084731845</v>
      </c>
      <c r="F15" s="121"/>
      <c r="G15" s="295"/>
      <c r="W15" s="252" t="s">
        <v>626</v>
      </c>
    </row>
    <row r="16" spans="1:23" ht="24" thickBot="1">
      <c r="A16" s="122" t="s">
        <v>294</v>
      </c>
      <c r="B16" s="72">
        <v>100</v>
      </c>
      <c r="C16" s="72">
        <v>1200</v>
      </c>
      <c r="D16" s="172" t="s">
        <v>407</v>
      </c>
      <c r="E16" s="123">
        <v>4820084731852</v>
      </c>
      <c r="F16" s="121"/>
      <c r="G16" s="295"/>
      <c r="W16" s="252" t="s">
        <v>627</v>
      </c>
    </row>
    <row r="17" spans="1:23" ht="24" thickBot="1">
      <c r="A17" s="122" t="s">
        <v>295</v>
      </c>
      <c r="B17" s="72">
        <v>50</v>
      </c>
      <c r="C17" s="72">
        <v>600</v>
      </c>
      <c r="D17" s="172" t="s">
        <v>408</v>
      </c>
      <c r="E17" s="123">
        <v>4820084731869</v>
      </c>
      <c r="F17" s="121"/>
      <c r="G17" s="295"/>
      <c r="W17" s="252" t="s">
        <v>628</v>
      </c>
    </row>
    <row r="18" spans="1:23" ht="24" thickBot="1">
      <c r="A18" s="122" t="s">
        <v>296</v>
      </c>
      <c r="B18" s="72">
        <v>50</v>
      </c>
      <c r="C18" s="72">
        <v>600</v>
      </c>
      <c r="D18" s="172" t="s">
        <v>409</v>
      </c>
      <c r="E18" s="123">
        <v>4820084731876</v>
      </c>
      <c r="F18" s="121"/>
      <c r="G18" s="295"/>
      <c r="W18" s="252" t="s">
        <v>629</v>
      </c>
    </row>
    <row r="19" spans="1:23" ht="24" thickBot="1">
      <c r="A19" s="122" t="s">
        <v>297</v>
      </c>
      <c r="B19" s="72">
        <v>50</v>
      </c>
      <c r="C19" s="72">
        <v>600</v>
      </c>
      <c r="D19" s="172" t="s">
        <v>410</v>
      </c>
      <c r="E19" s="123">
        <v>4820084731883</v>
      </c>
      <c r="F19" s="121"/>
      <c r="G19" s="296"/>
      <c r="W19" s="252" t="s">
        <v>630</v>
      </c>
    </row>
    <row r="20" spans="1:23" ht="14.25">
      <c r="A20" s="124"/>
    </row>
    <row r="21" spans="1:23" ht="14.25">
      <c r="A21" s="124"/>
    </row>
    <row r="22" spans="1:23" ht="14.25">
      <c r="A22" s="124"/>
    </row>
    <row r="23" spans="1:23" ht="14.25">
      <c r="A23" s="125" t="s">
        <v>86</v>
      </c>
    </row>
    <row r="25" spans="1:23" ht="14.25">
      <c r="A25" s="124" t="s">
        <v>87</v>
      </c>
    </row>
    <row r="26" spans="1:23" ht="12.75" customHeight="1">
      <c r="A26" s="352" t="s">
        <v>88</v>
      </c>
      <c r="B26" s="352"/>
      <c r="C26" s="352"/>
      <c r="D26" s="352"/>
      <c r="E26" s="352"/>
    </row>
    <row r="27" spans="1:23" ht="38.25" customHeight="1">
      <c r="A27" s="352"/>
      <c r="B27" s="352"/>
      <c r="C27" s="352"/>
      <c r="D27" s="352"/>
      <c r="E27" s="352"/>
    </row>
    <row r="28" spans="1:23" ht="18.75">
      <c r="A28" s="26"/>
      <c r="B28" s="53" t="s">
        <v>25</v>
      </c>
      <c r="C28" s="53" t="s">
        <v>25</v>
      </c>
      <c r="D28" s="65" t="s">
        <v>26</v>
      </c>
      <c r="E28" s="29"/>
      <c r="F28" s="121"/>
    </row>
    <row r="29" spans="1:23" ht="18.75">
      <c r="A29" s="27" t="s">
        <v>27</v>
      </c>
      <c r="B29" s="27" t="s">
        <v>28</v>
      </c>
      <c r="C29" s="27" t="s">
        <v>28</v>
      </c>
      <c r="D29" s="28" t="s">
        <v>29</v>
      </c>
      <c r="E29" s="27" t="s">
        <v>30</v>
      </c>
      <c r="F29" s="121"/>
    </row>
    <row r="30" spans="1:23" ht="19.5" thickBot="1">
      <c r="A30" s="32"/>
      <c r="B30" s="33" t="s">
        <v>85</v>
      </c>
      <c r="C30" s="33" t="s">
        <v>63</v>
      </c>
      <c r="D30" s="34" t="s">
        <v>33</v>
      </c>
      <c r="E30" s="35"/>
      <c r="F30" s="121"/>
      <c r="G30" s="293"/>
    </row>
    <row r="31" spans="1:23" ht="24" thickBot="1">
      <c r="A31" s="122" t="s">
        <v>298</v>
      </c>
      <c r="B31" s="72">
        <v>100</v>
      </c>
      <c r="C31" s="72">
        <v>2000</v>
      </c>
      <c r="D31" s="172" t="s">
        <v>411</v>
      </c>
      <c r="E31" s="123">
        <v>4820084731890</v>
      </c>
      <c r="F31" s="121"/>
      <c r="G31" s="294"/>
      <c r="W31" s="252" t="s">
        <v>631</v>
      </c>
    </row>
    <row r="32" spans="1:23" ht="24" thickBot="1">
      <c r="A32" s="122" t="s">
        <v>298</v>
      </c>
      <c r="B32" s="72">
        <v>200</v>
      </c>
      <c r="C32" s="72">
        <v>4000</v>
      </c>
      <c r="D32" s="172" t="s">
        <v>412</v>
      </c>
      <c r="E32" s="123">
        <v>4820084731951</v>
      </c>
      <c r="F32" s="121"/>
      <c r="G32" s="295"/>
      <c r="W32" s="252" t="s">
        <v>632</v>
      </c>
    </row>
    <row r="33" spans="1:23" ht="24" thickBot="1">
      <c r="A33" s="122" t="s">
        <v>299</v>
      </c>
      <c r="B33" s="72">
        <v>100</v>
      </c>
      <c r="C33" s="72">
        <v>2000</v>
      </c>
      <c r="D33" s="172" t="s">
        <v>413</v>
      </c>
      <c r="E33" s="123">
        <v>4820084731906</v>
      </c>
      <c r="F33" s="121"/>
      <c r="G33" s="295"/>
      <c r="W33" s="252" t="s">
        <v>633</v>
      </c>
    </row>
    <row r="34" spans="1:23" ht="24" thickBot="1">
      <c r="A34" s="122" t="s">
        <v>300</v>
      </c>
      <c r="B34" s="72">
        <v>100</v>
      </c>
      <c r="C34" s="72">
        <v>1200</v>
      </c>
      <c r="D34" s="172" t="s">
        <v>414</v>
      </c>
      <c r="E34" s="126">
        <v>4820084731913</v>
      </c>
      <c r="F34" s="121"/>
      <c r="G34" s="296"/>
      <c r="W34" s="252" t="s">
        <v>634</v>
      </c>
    </row>
  </sheetData>
  <sheetProtection selectLockedCells="1" selectUnlockedCells="1"/>
  <mergeCells count="2">
    <mergeCell ref="A7:E8"/>
    <mergeCell ref="A26:E27"/>
  </mergeCells>
  <phoneticPr fontId="36" type="noConversion"/>
  <pageMargins left="0.7" right="0.7" top="0.75" bottom="0.75" header="0.51180555555555551" footer="0.51180555555555551"/>
  <pageSetup paperSize="9" scale="85" firstPageNumber="0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8"/>
  <dimension ref="A1:W14"/>
  <sheetViews>
    <sheetView topLeftCell="B1" zoomScaleNormal="100" workbookViewId="0"/>
  </sheetViews>
  <sheetFormatPr defaultRowHeight="12.75"/>
  <cols>
    <col min="1" max="1" width="20.7109375" customWidth="1"/>
    <col min="2" max="2" width="15.85546875" customWidth="1"/>
    <col min="3" max="3" width="17.42578125" customWidth="1"/>
    <col min="4" max="4" width="17.7109375" style="19" customWidth="1"/>
    <col min="5" max="5" width="25.7109375" customWidth="1"/>
    <col min="6" max="6" width="4.5703125" customWidth="1"/>
    <col min="23" max="23" width="0" hidden="1" customWidth="1"/>
  </cols>
  <sheetData>
    <row r="1" spans="1:23" ht="23.25" customHeight="1">
      <c r="A1" s="297"/>
    </row>
    <row r="2" spans="1:23" ht="30" customHeight="1">
      <c r="A2" s="124"/>
    </row>
    <row r="3" spans="1:23" ht="54.75" customHeight="1">
      <c r="A3" s="353" t="s">
        <v>89</v>
      </c>
      <c r="B3" s="353"/>
      <c r="C3" s="353"/>
      <c r="D3" s="353"/>
      <c r="E3" s="353"/>
    </row>
    <row r="4" spans="1:23" ht="18.75">
      <c r="A4" s="26"/>
      <c r="B4" s="53" t="s">
        <v>25</v>
      </c>
      <c r="C4" s="53" t="s">
        <v>25</v>
      </c>
      <c r="D4" s="65" t="s">
        <v>26</v>
      </c>
      <c r="E4" s="29"/>
    </row>
    <row r="5" spans="1:23" ht="18.75">
      <c r="A5" s="27" t="s">
        <v>27</v>
      </c>
      <c r="B5" s="27" t="s">
        <v>28</v>
      </c>
      <c r="C5" s="27" t="s">
        <v>28</v>
      </c>
      <c r="D5" s="28" t="s">
        <v>29</v>
      </c>
      <c r="E5" s="27" t="s">
        <v>30</v>
      </c>
    </row>
    <row r="6" spans="1:23" ht="19.5" thickBot="1">
      <c r="A6" s="32"/>
      <c r="B6" s="32" t="s">
        <v>44</v>
      </c>
      <c r="C6" s="33" t="s">
        <v>63</v>
      </c>
      <c r="D6" s="34" t="s">
        <v>33</v>
      </c>
      <c r="E6" s="35"/>
      <c r="F6" s="298"/>
    </row>
    <row r="7" spans="1:23" ht="28.5" customHeight="1" thickBot="1">
      <c r="A7" s="120" t="s">
        <v>90</v>
      </c>
      <c r="B7" s="55">
        <v>50</v>
      </c>
      <c r="C7" s="55">
        <v>600</v>
      </c>
      <c r="D7" s="234" t="s">
        <v>415</v>
      </c>
      <c r="E7" s="119">
        <v>4820084732699</v>
      </c>
      <c r="F7" s="299"/>
      <c r="G7" s="140"/>
      <c r="W7" s="267" t="s">
        <v>635</v>
      </c>
    </row>
    <row r="8" spans="1:23" ht="28.5" customHeight="1" thickBot="1">
      <c r="A8" s="120" t="s">
        <v>91</v>
      </c>
      <c r="B8" s="55">
        <v>50</v>
      </c>
      <c r="C8" s="55">
        <v>600</v>
      </c>
      <c r="D8" s="234" t="s">
        <v>416</v>
      </c>
      <c r="E8" s="119">
        <v>4820084730107</v>
      </c>
      <c r="F8" s="300"/>
      <c r="G8" s="140"/>
      <c r="W8" s="267" t="s">
        <v>636</v>
      </c>
    </row>
    <row r="9" spans="1:23" ht="28.5" customHeight="1" thickBot="1">
      <c r="A9" s="120" t="s">
        <v>92</v>
      </c>
      <c r="B9" s="55">
        <v>50</v>
      </c>
      <c r="C9" s="55">
        <v>600</v>
      </c>
      <c r="D9" s="234" t="s">
        <v>417</v>
      </c>
      <c r="E9" s="119">
        <v>4820084730114</v>
      </c>
      <c r="F9" s="300"/>
      <c r="G9" s="140"/>
      <c r="W9" s="267" t="s">
        <v>637</v>
      </c>
    </row>
    <row r="10" spans="1:23" ht="28.5" customHeight="1" thickBot="1">
      <c r="A10" s="120" t="s">
        <v>93</v>
      </c>
      <c r="B10" s="55">
        <v>50</v>
      </c>
      <c r="C10" s="55">
        <v>500</v>
      </c>
      <c r="D10" s="234" t="s">
        <v>418</v>
      </c>
      <c r="E10" s="119">
        <v>4820084730121</v>
      </c>
      <c r="F10" s="300"/>
      <c r="G10" s="140"/>
      <c r="W10" s="267" t="s">
        <v>638</v>
      </c>
    </row>
    <row r="11" spans="1:23" ht="28.5" customHeight="1" thickBot="1">
      <c r="A11" s="120" t="s">
        <v>94</v>
      </c>
      <c r="B11" s="55">
        <v>50</v>
      </c>
      <c r="C11" s="55">
        <v>500</v>
      </c>
      <c r="D11" s="235" t="s">
        <v>419</v>
      </c>
      <c r="E11" s="119">
        <v>4820084730138</v>
      </c>
      <c r="F11" s="300"/>
      <c r="G11" s="140"/>
      <c r="W11" s="256" t="s">
        <v>639</v>
      </c>
    </row>
    <row r="12" spans="1:23" ht="28.5" customHeight="1" thickBot="1">
      <c r="A12" s="120" t="s">
        <v>95</v>
      </c>
      <c r="B12" s="55">
        <v>50</v>
      </c>
      <c r="C12" s="55">
        <v>400</v>
      </c>
      <c r="D12" s="235" t="s">
        <v>420</v>
      </c>
      <c r="E12" s="119">
        <v>4820084732729</v>
      </c>
      <c r="F12" s="301"/>
      <c r="G12" s="140"/>
      <c r="W12" s="256" t="s">
        <v>640</v>
      </c>
    </row>
    <row r="13" spans="1:23" ht="28.5" customHeight="1">
      <c r="A13" s="124"/>
    </row>
    <row r="14" spans="1:23" ht="28.5" customHeight="1">
      <c r="A14" s="124" t="s">
        <v>87</v>
      </c>
    </row>
  </sheetData>
  <sheetProtection selectLockedCells="1" selectUnlockedCells="1"/>
  <mergeCells count="1">
    <mergeCell ref="A3:E3"/>
  </mergeCells>
  <phoneticPr fontId="36" type="noConversion"/>
  <pageMargins left="0.75" right="0.75" top="1" bottom="1" header="0.51180555555555551" footer="0.51180555555555551"/>
  <pageSetup paperSize="9" scale="86" firstPageNumber="0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9">
    <tabColor theme="9" tint="0.59999389629810485"/>
  </sheetPr>
  <dimension ref="A1:W28"/>
  <sheetViews>
    <sheetView topLeftCell="A13" zoomScaleNormal="100" workbookViewId="0">
      <selection activeCell="A22" sqref="A22:E22"/>
    </sheetView>
  </sheetViews>
  <sheetFormatPr defaultRowHeight="12.75"/>
  <cols>
    <col min="1" max="1" width="22.7109375" customWidth="1"/>
    <col min="2" max="2" width="12.85546875" customWidth="1"/>
    <col min="3" max="3" width="12.7109375" customWidth="1"/>
    <col min="4" max="4" width="13.7109375" customWidth="1"/>
    <col min="5" max="5" width="31.7109375" customWidth="1"/>
    <col min="6" max="6" width="0" hidden="1" customWidth="1"/>
    <col min="7" max="7" width="4.5703125" customWidth="1"/>
    <col min="23" max="23" width="0" style="257" hidden="1" customWidth="1"/>
  </cols>
  <sheetData>
    <row r="1" spans="1:23" ht="35.25" customHeight="1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43.5" customHeight="1">
      <c r="A5" s="1"/>
      <c r="B5" s="47"/>
      <c r="C5" s="48"/>
      <c r="D5" s="8"/>
      <c r="E5" s="8"/>
      <c r="F5" s="1"/>
    </row>
    <row r="6" spans="1:23" ht="21" customHeight="1"/>
    <row r="7" spans="1:23" ht="47.25" customHeight="1" thickBot="1">
      <c r="A7" s="352" t="s">
        <v>775</v>
      </c>
      <c r="B7" s="352"/>
      <c r="C7" s="352"/>
      <c r="D7" s="352"/>
      <c r="E7" s="352"/>
    </row>
    <row r="8" spans="1:23" ht="18.75">
      <c r="A8" s="26"/>
      <c r="B8" s="53" t="s">
        <v>25</v>
      </c>
      <c r="C8" s="53" t="s">
        <v>25</v>
      </c>
      <c r="D8" s="65" t="s">
        <v>26</v>
      </c>
      <c r="E8" s="29"/>
    </row>
    <row r="9" spans="1:23" ht="18.75">
      <c r="A9" s="27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121"/>
    </row>
    <row r="10" spans="1:23" ht="19.5" thickBot="1">
      <c r="A10" s="32"/>
      <c r="B10" s="32" t="s">
        <v>85</v>
      </c>
      <c r="C10" s="33" t="s">
        <v>63</v>
      </c>
      <c r="D10" s="34" t="s">
        <v>33</v>
      </c>
      <c r="E10" s="35"/>
      <c r="F10" s="121"/>
      <c r="G10" s="293"/>
    </row>
    <row r="11" spans="1:23" ht="24" thickBot="1">
      <c r="A11" s="120" t="s">
        <v>96</v>
      </c>
      <c r="B11" s="55">
        <v>100</v>
      </c>
      <c r="C11" s="55">
        <v>4000</v>
      </c>
      <c r="D11" s="236" t="s">
        <v>421</v>
      </c>
      <c r="E11" s="119">
        <v>4820084730015</v>
      </c>
      <c r="F11" s="121"/>
      <c r="G11" s="302"/>
      <c r="W11" s="253" t="s">
        <v>641</v>
      </c>
    </row>
    <row r="12" spans="1:23" ht="24" thickBot="1">
      <c r="A12" s="120" t="s">
        <v>97</v>
      </c>
      <c r="B12" s="55">
        <v>100</v>
      </c>
      <c r="C12" s="55">
        <v>3000</v>
      </c>
      <c r="D12" s="236" t="s">
        <v>422</v>
      </c>
      <c r="E12" s="119">
        <v>4820084730022</v>
      </c>
      <c r="F12" s="121"/>
      <c r="G12" s="295"/>
      <c r="W12" s="253" t="s">
        <v>642</v>
      </c>
    </row>
    <row r="13" spans="1:23" ht="24" thickBot="1">
      <c r="A13" s="120" t="s">
        <v>98</v>
      </c>
      <c r="B13" s="55">
        <v>100</v>
      </c>
      <c r="C13" s="55">
        <v>2000</v>
      </c>
      <c r="D13" s="236" t="s">
        <v>423</v>
      </c>
      <c r="E13" s="119">
        <v>4820084730039</v>
      </c>
      <c r="F13" s="121"/>
      <c r="G13" s="295"/>
      <c r="W13" s="253" t="s">
        <v>643</v>
      </c>
    </row>
    <row r="14" spans="1:23" ht="24" thickBot="1">
      <c r="A14" s="120" t="s">
        <v>99</v>
      </c>
      <c r="B14" s="55">
        <v>100</v>
      </c>
      <c r="C14" s="55">
        <v>2000</v>
      </c>
      <c r="D14" s="236" t="s">
        <v>424</v>
      </c>
      <c r="E14" s="119">
        <v>4820084730046</v>
      </c>
      <c r="F14" s="121"/>
      <c r="G14" s="295"/>
      <c r="W14" s="253" t="s">
        <v>644</v>
      </c>
    </row>
    <row r="15" spans="1:23" ht="24" thickBot="1">
      <c r="A15" s="120" t="s">
        <v>100</v>
      </c>
      <c r="B15" s="55">
        <v>50</v>
      </c>
      <c r="C15" s="55">
        <v>1500</v>
      </c>
      <c r="D15" s="236" t="s">
        <v>425</v>
      </c>
      <c r="E15" s="119">
        <v>4820084730053</v>
      </c>
      <c r="F15" s="121"/>
      <c r="G15" s="295"/>
      <c r="W15" s="253" t="s">
        <v>645</v>
      </c>
    </row>
    <row r="16" spans="1:23" ht="24" thickBot="1">
      <c r="A16" s="120" t="s">
        <v>101</v>
      </c>
      <c r="B16" s="55">
        <v>50</v>
      </c>
      <c r="C16" s="55">
        <v>1500</v>
      </c>
      <c r="D16" s="236" t="s">
        <v>426</v>
      </c>
      <c r="E16" s="119">
        <v>4820084730060</v>
      </c>
      <c r="F16" s="121"/>
      <c r="G16" s="295"/>
      <c r="W16" s="253" t="s">
        <v>646</v>
      </c>
    </row>
    <row r="17" spans="1:23" ht="24" thickBot="1">
      <c r="A17" s="120" t="s">
        <v>102</v>
      </c>
      <c r="B17" s="55">
        <v>50</v>
      </c>
      <c r="C17" s="55">
        <v>1400</v>
      </c>
      <c r="D17" s="236" t="s">
        <v>427</v>
      </c>
      <c r="E17" s="119">
        <v>4820084730077</v>
      </c>
      <c r="F17" s="121"/>
      <c r="G17" s="296"/>
      <c r="W17" s="253" t="s">
        <v>647</v>
      </c>
    </row>
    <row r="18" spans="1:23" ht="14.25">
      <c r="A18" s="124"/>
    </row>
    <row r="20" spans="1:23" ht="54.75" customHeight="1">
      <c r="A20" s="124"/>
    </row>
    <row r="21" spans="1:23" ht="56.25" customHeight="1">
      <c r="A21" s="124"/>
    </row>
    <row r="22" spans="1:23" ht="49.5" customHeight="1" thickBot="1">
      <c r="A22" s="352" t="s">
        <v>776</v>
      </c>
      <c r="B22" s="352"/>
      <c r="C22" s="352"/>
      <c r="D22" s="352"/>
      <c r="E22" s="352"/>
    </row>
    <row r="23" spans="1:23" ht="18.75">
      <c r="A23" s="26"/>
      <c r="B23" s="53" t="s">
        <v>25</v>
      </c>
      <c r="C23" s="53" t="s">
        <v>25</v>
      </c>
      <c r="D23" s="65" t="s">
        <v>26</v>
      </c>
      <c r="E23" s="29"/>
    </row>
    <row r="24" spans="1:23" ht="18.75">
      <c r="A24" s="27" t="s">
        <v>27</v>
      </c>
      <c r="B24" s="27" t="s">
        <v>28</v>
      </c>
      <c r="C24" s="27" t="s">
        <v>28</v>
      </c>
      <c r="D24" s="28" t="s">
        <v>29</v>
      </c>
      <c r="E24" s="27" t="s">
        <v>30</v>
      </c>
      <c r="F24" s="121"/>
    </row>
    <row r="25" spans="1:23" ht="19.5" thickBot="1">
      <c r="A25" s="32"/>
      <c r="B25" s="32" t="s">
        <v>85</v>
      </c>
      <c r="C25" s="33" t="s">
        <v>63</v>
      </c>
      <c r="D25" s="34" t="s">
        <v>33</v>
      </c>
      <c r="E25" s="35"/>
      <c r="F25" s="121"/>
      <c r="G25" s="293"/>
    </row>
    <row r="26" spans="1:23" ht="24" thickBot="1">
      <c r="A26" s="120" t="s">
        <v>103</v>
      </c>
      <c r="B26" s="55">
        <v>100</v>
      </c>
      <c r="C26" s="55">
        <v>4000</v>
      </c>
      <c r="D26" s="231" t="s">
        <v>428</v>
      </c>
      <c r="E26" s="119">
        <v>4820084730145</v>
      </c>
      <c r="F26" s="121"/>
      <c r="G26" s="294"/>
      <c r="W26" s="260" t="s">
        <v>648</v>
      </c>
    </row>
    <row r="27" spans="1:23" ht="24" thickBot="1">
      <c r="A27" s="120" t="s">
        <v>104</v>
      </c>
      <c r="B27" s="55">
        <v>100</v>
      </c>
      <c r="C27" s="55">
        <v>3000</v>
      </c>
      <c r="D27" s="231" t="s">
        <v>429</v>
      </c>
      <c r="E27" s="119">
        <v>4820084730152</v>
      </c>
      <c r="F27" s="121"/>
      <c r="G27" s="303"/>
      <c r="W27" s="260" t="s">
        <v>649</v>
      </c>
    </row>
    <row r="28" spans="1:23" ht="24" thickBot="1">
      <c r="A28" s="120" t="s">
        <v>105</v>
      </c>
      <c r="B28" s="55">
        <v>100</v>
      </c>
      <c r="C28" s="55">
        <v>2000</v>
      </c>
      <c r="D28" s="231" t="s">
        <v>430</v>
      </c>
      <c r="E28" s="119">
        <v>4820084730169</v>
      </c>
      <c r="F28" s="121"/>
      <c r="G28" s="296"/>
      <c r="W28" s="260" t="s">
        <v>650</v>
      </c>
    </row>
  </sheetData>
  <sheetProtection selectLockedCells="1" selectUnlockedCells="1"/>
  <mergeCells count="2">
    <mergeCell ref="A7:E7"/>
    <mergeCell ref="A22:E22"/>
  </mergeCells>
  <phoneticPr fontId="36" type="noConversion"/>
  <pageMargins left="0.7" right="0.7" top="0.75" bottom="0.75" header="0.51180555555555551" footer="0.51180555555555551"/>
  <pageSetup paperSize="9" scale="88" firstPageNumber="0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G14"/>
  <sheetViews>
    <sheetView workbookViewId="0"/>
  </sheetViews>
  <sheetFormatPr defaultRowHeight="12.75"/>
  <cols>
    <col min="1" max="1" width="29.42578125" customWidth="1"/>
    <col min="2" max="2" width="17.140625" customWidth="1"/>
    <col min="3" max="3" width="13" customWidth="1"/>
    <col min="4" max="4" width="18.5703125" customWidth="1"/>
    <col min="5" max="5" width="24.42578125" bestFit="1" customWidth="1"/>
    <col min="6" max="6" width="22" customWidth="1"/>
  </cols>
  <sheetData>
    <row r="1" spans="1:7">
      <c r="A1" s="43"/>
      <c r="B1" s="8"/>
      <c r="C1" s="8"/>
      <c r="D1" s="8"/>
      <c r="E1" s="8"/>
      <c r="F1" s="1"/>
    </row>
    <row r="2" spans="1:7" ht="15.75">
      <c r="A2" s="43"/>
      <c r="B2" s="44"/>
      <c r="C2" s="8"/>
      <c r="D2" s="8"/>
      <c r="E2" s="8"/>
      <c r="F2" s="1"/>
    </row>
    <row r="3" spans="1:7" ht="15.75">
      <c r="A3" s="43"/>
      <c r="B3" s="45"/>
      <c r="F3" s="1"/>
    </row>
    <row r="4" spans="1:7" ht="15.75">
      <c r="A4" s="43"/>
      <c r="B4" s="46"/>
      <c r="C4" s="8"/>
      <c r="D4" s="8"/>
      <c r="E4" s="8"/>
      <c r="F4" s="1"/>
    </row>
    <row r="5" spans="1:7" ht="15.75">
      <c r="A5" s="1"/>
      <c r="B5" s="47"/>
      <c r="C5" s="48"/>
      <c r="D5" s="8"/>
      <c r="E5" s="8"/>
      <c r="F5" s="1"/>
    </row>
    <row r="7" spans="1:7" ht="23.25" thickBot="1">
      <c r="A7" s="354" t="s">
        <v>769</v>
      </c>
      <c r="B7" s="354"/>
      <c r="C7" s="354"/>
      <c r="D7" s="354"/>
      <c r="E7" s="354"/>
      <c r="F7" s="354"/>
    </row>
    <row r="8" spans="1:7" ht="37.5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</row>
    <row r="9" spans="1:7" ht="18.75">
      <c r="A9" s="68" t="s">
        <v>27</v>
      </c>
      <c r="B9" s="68" t="s">
        <v>107</v>
      </c>
      <c r="C9" s="27" t="s">
        <v>28</v>
      </c>
      <c r="D9" s="27" t="s">
        <v>28</v>
      </c>
      <c r="E9" s="28" t="s">
        <v>29</v>
      </c>
      <c r="F9" s="27" t="s">
        <v>30</v>
      </c>
    </row>
    <row r="10" spans="1:7" ht="19.5" thickBot="1">
      <c r="A10" s="70"/>
      <c r="B10" s="129" t="s">
        <v>108</v>
      </c>
      <c r="C10" s="32" t="s">
        <v>85</v>
      </c>
      <c r="D10" s="33" t="s">
        <v>768</v>
      </c>
      <c r="E10" s="34" t="s">
        <v>33</v>
      </c>
      <c r="F10" s="35"/>
      <c r="G10" s="298"/>
    </row>
    <row r="11" spans="1:7" ht="47.25" thickBot="1">
      <c r="A11" s="130" t="s">
        <v>772</v>
      </c>
      <c r="B11" s="130">
        <v>3.5</v>
      </c>
      <c r="C11" s="133" t="s">
        <v>196</v>
      </c>
      <c r="D11" s="131">
        <v>20000</v>
      </c>
      <c r="E11" s="238" t="s">
        <v>777</v>
      </c>
      <c r="F11" s="132"/>
      <c r="G11" s="304"/>
    </row>
    <row r="12" spans="1:7" ht="24" thickBot="1">
      <c r="A12" s="130" t="s">
        <v>770</v>
      </c>
      <c r="B12" s="130">
        <v>3.5</v>
      </c>
      <c r="C12" s="130">
        <v>100</v>
      </c>
      <c r="D12" s="131">
        <v>5000</v>
      </c>
      <c r="E12" s="238" t="s">
        <v>778</v>
      </c>
      <c r="F12" s="132"/>
      <c r="G12" s="305"/>
    </row>
    <row r="13" spans="1:7" ht="47.25" thickBot="1">
      <c r="A13" s="171" t="s">
        <v>773</v>
      </c>
      <c r="B13" s="130">
        <v>3.5</v>
      </c>
      <c r="C13" s="133" t="s">
        <v>196</v>
      </c>
      <c r="D13" s="180">
        <v>12000</v>
      </c>
      <c r="E13" s="238" t="s">
        <v>779</v>
      </c>
      <c r="F13" s="181"/>
      <c r="G13" s="305"/>
    </row>
    <row r="14" spans="1:7" ht="24" thickBot="1">
      <c r="A14" s="171" t="s">
        <v>771</v>
      </c>
      <c r="B14" s="130">
        <v>3.5</v>
      </c>
      <c r="C14" s="171">
        <v>100</v>
      </c>
      <c r="D14" s="180">
        <v>4000</v>
      </c>
      <c r="E14" s="238" t="s">
        <v>977</v>
      </c>
      <c r="F14" s="181"/>
      <c r="G14" s="306"/>
    </row>
  </sheetData>
  <mergeCells count="1"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0">
    <tabColor theme="4" tint="0.39997558519241921"/>
  </sheetPr>
  <dimension ref="A1:W18"/>
  <sheetViews>
    <sheetView zoomScaleNormal="100" workbookViewId="0">
      <selection activeCell="H15" sqref="H15"/>
    </sheetView>
  </sheetViews>
  <sheetFormatPr defaultRowHeight="12.75"/>
  <cols>
    <col min="1" max="1" width="21.7109375" customWidth="1"/>
    <col min="2" max="2" width="20.85546875" customWidth="1"/>
    <col min="3" max="3" width="16" customWidth="1"/>
    <col min="4" max="4" width="16.7109375" customWidth="1"/>
    <col min="5" max="5" width="12.7109375" customWidth="1"/>
    <col min="6" max="6" width="25.140625" customWidth="1"/>
    <col min="7" max="7" width="4.140625" customWidth="1"/>
    <col min="23" max="23" width="0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2.5">
      <c r="A7" s="354" t="s">
        <v>317</v>
      </c>
      <c r="B7" s="354"/>
      <c r="C7" s="354"/>
      <c r="D7" s="354"/>
      <c r="E7" s="354"/>
      <c r="F7" s="354"/>
    </row>
    <row r="8" spans="1:23" ht="18.75" customHeight="1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  <c r="G8" s="121"/>
    </row>
    <row r="9" spans="1:23" ht="18.75">
      <c r="A9" s="68" t="s">
        <v>27</v>
      </c>
      <c r="B9" s="68" t="s">
        <v>107</v>
      </c>
      <c r="C9" s="27" t="s">
        <v>28</v>
      </c>
      <c r="D9" s="27" t="s">
        <v>28</v>
      </c>
      <c r="E9" s="28" t="s">
        <v>29</v>
      </c>
      <c r="F9" s="27" t="s">
        <v>30</v>
      </c>
      <c r="G9" s="121"/>
    </row>
    <row r="10" spans="1:23" ht="19.5" thickBot="1">
      <c r="A10" s="70"/>
      <c r="B10" s="129" t="s">
        <v>108</v>
      </c>
      <c r="C10" s="32" t="s">
        <v>85</v>
      </c>
      <c r="D10" s="33" t="s">
        <v>63</v>
      </c>
      <c r="E10" s="34" t="s">
        <v>33</v>
      </c>
      <c r="F10" s="35"/>
      <c r="G10" s="307"/>
    </row>
    <row r="11" spans="1:23" ht="24" thickBot="1">
      <c r="A11" s="130" t="s">
        <v>988</v>
      </c>
      <c r="B11" s="130">
        <v>3</v>
      </c>
      <c r="C11" s="130">
        <v>500</v>
      </c>
      <c r="D11" s="131">
        <v>20000</v>
      </c>
      <c r="E11" s="237" t="s">
        <v>989</v>
      </c>
      <c r="F11" s="132"/>
      <c r="G11" s="308"/>
    </row>
    <row r="12" spans="1:23" ht="24" thickBot="1">
      <c r="A12" s="130" t="s">
        <v>109</v>
      </c>
      <c r="B12" s="130" t="s">
        <v>110</v>
      </c>
      <c r="C12" s="130">
        <v>1000</v>
      </c>
      <c r="D12" s="131">
        <v>24000</v>
      </c>
      <c r="E12" s="237" t="s">
        <v>431</v>
      </c>
      <c r="F12" s="132">
        <v>4820084730367</v>
      </c>
      <c r="G12" s="309"/>
      <c r="W12" s="268" t="s">
        <v>651</v>
      </c>
    </row>
    <row r="13" spans="1:23" ht="24" thickBot="1">
      <c r="A13" s="130" t="s">
        <v>111</v>
      </c>
      <c r="B13" s="133" t="s">
        <v>112</v>
      </c>
      <c r="C13" s="130">
        <v>500</v>
      </c>
      <c r="D13" s="131">
        <v>12000</v>
      </c>
      <c r="E13" s="237" t="s">
        <v>432</v>
      </c>
      <c r="F13" s="132">
        <v>4820084730374</v>
      </c>
      <c r="G13" s="309"/>
      <c r="H13" s="277"/>
      <c r="W13" s="268" t="s">
        <v>652</v>
      </c>
    </row>
    <row r="14" spans="1:23" ht="24" thickBot="1">
      <c r="A14" s="171" t="s">
        <v>113</v>
      </c>
      <c r="B14" s="179" t="s">
        <v>112</v>
      </c>
      <c r="C14" s="171">
        <v>500</v>
      </c>
      <c r="D14" s="180">
        <v>10000</v>
      </c>
      <c r="E14" s="238" t="s">
        <v>433</v>
      </c>
      <c r="F14" s="181">
        <v>4820084730381</v>
      </c>
      <c r="G14" s="309"/>
      <c r="W14" s="269" t="s">
        <v>653</v>
      </c>
    </row>
    <row r="15" spans="1:23" ht="24" thickBot="1">
      <c r="A15" s="171" t="s">
        <v>114</v>
      </c>
      <c r="B15" s="179" t="s">
        <v>115</v>
      </c>
      <c r="C15" s="171">
        <v>250</v>
      </c>
      <c r="D15" s="180">
        <v>6000</v>
      </c>
      <c r="E15" s="238" t="s">
        <v>434</v>
      </c>
      <c r="F15" s="181">
        <v>4820084730398</v>
      </c>
      <c r="G15" s="309"/>
      <c r="W15" s="269" t="s">
        <v>654</v>
      </c>
    </row>
    <row r="16" spans="1:23" ht="24" thickBot="1">
      <c r="A16" s="130" t="s">
        <v>116</v>
      </c>
      <c r="B16" s="133" t="s">
        <v>115</v>
      </c>
      <c r="C16" s="130">
        <v>200</v>
      </c>
      <c r="D16" s="131">
        <v>4000</v>
      </c>
      <c r="E16" s="237" t="s">
        <v>435</v>
      </c>
      <c r="F16" s="132">
        <v>4820084730404</v>
      </c>
      <c r="G16" s="309"/>
      <c r="W16" s="268" t="s">
        <v>655</v>
      </c>
    </row>
    <row r="17" spans="1:23" ht="24" thickBot="1">
      <c r="A17" s="130" t="s">
        <v>117</v>
      </c>
      <c r="B17" s="130">
        <v>8</v>
      </c>
      <c r="C17" s="130">
        <v>200</v>
      </c>
      <c r="D17" s="131">
        <v>4000</v>
      </c>
      <c r="E17" s="237" t="s">
        <v>436</v>
      </c>
      <c r="F17" s="132">
        <v>4820084730411</v>
      </c>
      <c r="G17" s="309"/>
      <c r="W17" s="268" t="s">
        <v>656</v>
      </c>
    </row>
    <row r="18" spans="1:23" ht="24" thickBot="1">
      <c r="A18" s="130" t="s">
        <v>118</v>
      </c>
      <c r="B18" s="130">
        <v>10</v>
      </c>
      <c r="C18" s="130">
        <v>100</v>
      </c>
      <c r="D18" s="131">
        <v>2000</v>
      </c>
      <c r="E18" s="237" t="s">
        <v>437</v>
      </c>
      <c r="F18" s="132">
        <v>4820084730428</v>
      </c>
      <c r="G18" s="310"/>
      <c r="W18" s="268" t="s">
        <v>657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6" firstPageNumber="0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1">
    <tabColor theme="4" tint="0.39997558519241921"/>
  </sheetPr>
  <dimension ref="A1:W19"/>
  <sheetViews>
    <sheetView zoomScaleNormal="100" workbookViewId="0">
      <selection activeCell="K11" sqref="K11"/>
    </sheetView>
  </sheetViews>
  <sheetFormatPr defaultRowHeight="12.75"/>
  <cols>
    <col min="1" max="1" width="21.140625" customWidth="1"/>
    <col min="2" max="2" width="21.85546875" customWidth="1"/>
    <col min="3" max="3" width="15" customWidth="1"/>
    <col min="4" max="4" width="16.140625" customWidth="1"/>
    <col min="5" max="5" width="17.28515625" style="19" customWidth="1"/>
    <col min="6" max="6" width="24" customWidth="1"/>
    <col min="7" max="7" width="6.5703125" customWidth="1"/>
    <col min="23" max="23" width="0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4" t="s">
        <v>318</v>
      </c>
      <c r="B7" s="354"/>
      <c r="C7" s="354"/>
      <c r="D7" s="354"/>
      <c r="E7" s="354"/>
      <c r="F7" s="354"/>
    </row>
    <row r="8" spans="1:23" ht="27" customHeight="1">
      <c r="A8" s="127"/>
      <c r="B8" s="53" t="s">
        <v>106</v>
      </c>
      <c r="C8" s="53" t="s">
        <v>25</v>
      </c>
      <c r="D8" s="53" t="s">
        <v>25</v>
      </c>
      <c r="E8" s="65" t="s">
        <v>26</v>
      </c>
      <c r="F8" s="128"/>
    </row>
    <row r="9" spans="1:23" ht="18.75">
      <c r="A9" s="68" t="s">
        <v>27</v>
      </c>
      <c r="B9" s="68" t="s">
        <v>119</v>
      </c>
      <c r="C9" s="27" t="s">
        <v>28</v>
      </c>
      <c r="D9" s="27" t="s">
        <v>28</v>
      </c>
      <c r="E9" s="28" t="s">
        <v>29</v>
      </c>
      <c r="F9" s="27" t="s">
        <v>30</v>
      </c>
    </row>
    <row r="10" spans="1:23" ht="19.5" thickBot="1">
      <c r="A10" s="70"/>
      <c r="B10" s="129" t="s">
        <v>108</v>
      </c>
      <c r="C10" s="32" t="s">
        <v>85</v>
      </c>
      <c r="D10" s="33" t="s">
        <v>63</v>
      </c>
      <c r="E10" s="34" t="s">
        <v>33</v>
      </c>
      <c r="F10" s="35"/>
      <c r="G10" s="298"/>
    </row>
    <row r="11" spans="1:23" ht="24" thickBot="1">
      <c r="A11" s="171" t="s">
        <v>120</v>
      </c>
      <c r="B11" s="171" t="s">
        <v>110</v>
      </c>
      <c r="C11" s="171">
        <v>1000</v>
      </c>
      <c r="D11" s="171">
        <v>24000</v>
      </c>
      <c r="E11" s="239" t="s">
        <v>438</v>
      </c>
      <c r="F11" s="182">
        <v>4820084732026</v>
      </c>
      <c r="G11" s="311"/>
      <c r="W11" s="260" t="s">
        <v>658</v>
      </c>
    </row>
    <row r="12" spans="1:23" ht="24" thickBot="1">
      <c r="A12" s="171" t="s">
        <v>121</v>
      </c>
      <c r="B12" s="179" t="s">
        <v>112</v>
      </c>
      <c r="C12" s="171">
        <v>500</v>
      </c>
      <c r="D12" s="171">
        <v>10000</v>
      </c>
      <c r="E12" s="239" t="s">
        <v>439</v>
      </c>
      <c r="F12" s="182">
        <v>4820084732323</v>
      </c>
      <c r="G12" s="312"/>
      <c r="W12" s="260" t="s">
        <v>659</v>
      </c>
    </row>
    <row r="13" spans="1:23" ht="24" thickBot="1">
      <c r="A13" s="171" t="s">
        <v>122</v>
      </c>
      <c r="B13" s="179" t="s">
        <v>112</v>
      </c>
      <c r="C13" s="171">
        <v>400</v>
      </c>
      <c r="D13" s="171">
        <v>8800</v>
      </c>
      <c r="E13" s="239" t="s">
        <v>440</v>
      </c>
      <c r="F13" s="182">
        <v>4820084732033</v>
      </c>
      <c r="G13" s="312"/>
      <c r="W13" s="260" t="s">
        <v>660</v>
      </c>
    </row>
    <row r="14" spans="1:23" ht="24" thickBot="1">
      <c r="A14" s="171" t="s">
        <v>123</v>
      </c>
      <c r="B14" s="179" t="s">
        <v>115</v>
      </c>
      <c r="C14" s="171">
        <v>200</v>
      </c>
      <c r="D14" s="171">
        <v>5600</v>
      </c>
      <c r="E14" s="239" t="s">
        <v>441</v>
      </c>
      <c r="F14" s="182">
        <v>4820084732040</v>
      </c>
      <c r="G14" s="312"/>
      <c r="W14" s="260" t="s">
        <v>661</v>
      </c>
    </row>
    <row r="15" spans="1:23" ht="24" thickBot="1">
      <c r="A15" s="171" t="s">
        <v>124</v>
      </c>
      <c r="B15" s="179" t="s">
        <v>115</v>
      </c>
      <c r="C15" s="171">
        <v>200</v>
      </c>
      <c r="D15" s="171">
        <v>4800</v>
      </c>
      <c r="E15" s="239" t="s">
        <v>442</v>
      </c>
      <c r="F15" s="182">
        <v>4820084732057</v>
      </c>
      <c r="G15" s="312"/>
      <c r="W15" s="260" t="s">
        <v>662</v>
      </c>
    </row>
    <row r="16" spans="1:23" ht="24" thickBot="1">
      <c r="A16" s="171" t="s">
        <v>125</v>
      </c>
      <c r="B16" s="171">
        <v>8</v>
      </c>
      <c r="C16" s="171">
        <v>100</v>
      </c>
      <c r="D16" s="171">
        <v>2800</v>
      </c>
      <c r="E16" s="239" t="s">
        <v>443</v>
      </c>
      <c r="F16" s="182">
        <v>4820084732446</v>
      </c>
      <c r="G16" s="312"/>
      <c r="W16" s="260" t="s">
        <v>663</v>
      </c>
    </row>
    <row r="17" spans="1:23" ht="24" thickBot="1">
      <c r="A17" s="130" t="s">
        <v>126</v>
      </c>
      <c r="B17" s="130">
        <v>8</v>
      </c>
      <c r="C17" s="130">
        <v>100</v>
      </c>
      <c r="D17" s="130">
        <v>2400</v>
      </c>
      <c r="E17" s="240" t="s">
        <v>444</v>
      </c>
      <c r="F17" s="166">
        <v>4820084732064</v>
      </c>
      <c r="G17" s="312"/>
      <c r="W17" s="253" t="s">
        <v>664</v>
      </c>
    </row>
    <row r="18" spans="1:23" ht="24" thickBot="1">
      <c r="A18" s="130" t="s">
        <v>127</v>
      </c>
      <c r="B18" s="130">
        <v>10</v>
      </c>
      <c r="C18" s="130">
        <v>50</v>
      </c>
      <c r="D18" s="130">
        <v>1200</v>
      </c>
      <c r="E18" s="240" t="s">
        <v>445</v>
      </c>
      <c r="F18" s="166">
        <v>4820084732071</v>
      </c>
      <c r="G18" s="312"/>
      <c r="W18" s="253" t="s">
        <v>665</v>
      </c>
    </row>
    <row r="19" spans="1:23" ht="24" thickBot="1">
      <c r="A19" s="130" t="s">
        <v>128</v>
      </c>
      <c r="B19" s="130">
        <v>12</v>
      </c>
      <c r="C19" s="130">
        <v>50</v>
      </c>
      <c r="D19" s="130">
        <v>1000</v>
      </c>
      <c r="E19" s="240" t="s">
        <v>446</v>
      </c>
      <c r="F19" s="166">
        <v>4820084732088</v>
      </c>
      <c r="G19" s="313"/>
      <c r="W19" s="253" t="s">
        <v>666</v>
      </c>
    </row>
  </sheetData>
  <sheetProtection selectLockedCells="1" selectUnlockedCells="1"/>
  <mergeCells count="1">
    <mergeCell ref="A7:F7"/>
  </mergeCells>
  <phoneticPr fontId="36" type="noConversion"/>
  <pageMargins left="0.7" right="0.7" top="0.75" bottom="0.75" header="0.51180555555555551" footer="0.51180555555555551"/>
  <pageSetup paperSize="9" scale="73" firstPageNumber="0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2"/>
  <dimension ref="A1:W46"/>
  <sheetViews>
    <sheetView topLeftCell="A31" zoomScaleNormal="100" workbookViewId="0">
      <selection activeCell="E13" sqref="E13"/>
    </sheetView>
  </sheetViews>
  <sheetFormatPr defaultRowHeight="12.75"/>
  <cols>
    <col min="1" max="1" width="19.85546875" customWidth="1"/>
    <col min="2" max="2" width="24.7109375" customWidth="1"/>
    <col min="3" max="3" width="19.28515625" customWidth="1"/>
    <col min="4" max="4" width="19.42578125" customWidth="1"/>
    <col min="5" max="5" width="15.8554687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4" t="s">
        <v>129</v>
      </c>
      <c r="B7" s="354"/>
      <c r="C7" s="354"/>
      <c r="D7" s="354"/>
      <c r="E7" s="354"/>
      <c r="F7" s="354"/>
    </row>
    <row r="8" spans="1:23" ht="18.75" customHeight="1">
      <c r="A8" s="134"/>
      <c r="B8" s="63" t="s">
        <v>130</v>
      </c>
      <c r="C8" s="64" t="s">
        <v>25</v>
      </c>
      <c r="D8" s="64" t="s">
        <v>131</v>
      </c>
      <c r="E8" s="65" t="s">
        <v>26</v>
      </c>
      <c r="F8" s="64"/>
    </row>
    <row r="9" spans="1:23" ht="18.75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35"/>
      <c r="G10" s="298"/>
    </row>
    <row r="11" spans="1:23" ht="24" thickBot="1">
      <c r="A11" s="130" t="s">
        <v>137</v>
      </c>
      <c r="B11" s="130" t="s">
        <v>138</v>
      </c>
      <c r="C11" s="130">
        <v>50</v>
      </c>
      <c r="D11" s="130">
        <v>1000</v>
      </c>
      <c r="E11" s="241" t="s">
        <v>447</v>
      </c>
      <c r="F11" s="166">
        <v>4820084732453</v>
      </c>
      <c r="G11" s="311"/>
      <c r="H11" s="319"/>
      <c r="W11" s="253" t="s">
        <v>667</v>
      </c>
    </row>
    <row r="12" spans="1:23" ht="24" thickBot="1">
      <c r="A12" s="130" t="s">
        <v>139</v>
      </c>
      <c r="B12" s="130" t="s">
        <v>140</v>
      </c>
      <c r="C12" s="130">
        <v>50</v>
      </c>
      <c r="D12" s="130">
        <v>800</v>
      </c>
      <c r="E12" s="241" t="s">
        <v>448</v>
      </c>
      <c r="F12" s="166">
        <v>4820084732460</v>
      </c>
      <c r="G12" s="312"/>
      <c r="W12" s="253" t="s">
        <v>668</v>
      </c>
    </row>
    <row r="13" spans="1:23" ht="24" thickBot="1">
      <c r="A13" s="130" t="s">
        <v>141</v>
      </c>
      <c r="B13" s="130" t="s">
        <v>142</v>
      </c>
      <c r="C13" s="130">
        <v>50</v>
      </c>
      <c r="D13" s="130">
        <v>800</v>
      </c>
      <c r="E13" s="241" t="s">
        <v>449</v>
      </c>
      <c r="F13" s="166">
        <v>4820084732477</v>
      </c>
      <c r="G13" s="312"/>
      <c r="W13" s="253"/>
    </row>
    <row r="14" spans="1:23" ht="24" thickBot="1">
      <c r="A14" s="320" t="s">
        <v>1047</v>
      </c>
      <c r="B14" s="320" t="s">
        <v>1052</v>
      </c>
      <c r="C14" s="320">
        <v>50</v>
      </c>
      <c r="D14" s="320">
        <v>600</v>
      </c>
      <c r="E14" s="321" t="s">
        <v>1048</v>
      </c>
      <c r="F14" s="322"/>
      <c r="G14" s="312"/>
      <c r="W14" s="253" t="s">
        <v>669</v>
      </c>
    </row>
    <row r="15" spans="1:23" ht="24" thickBot="1">
      <c r="A15" s="130" t="s">
        <v>143</v>
      </c>
      <c r="B15" s="130" t="s">
        <v>144</v>
      </c>
      <c r="C15" s="130">
        <v>50</v>
      </c>
      <c r="D15" s="130">
        <v>600</v>
      </c>
      <c r="E15" s="241" t="s">
        <v>450</v>
      </c>
      <c r="F15" s="166">
        <v>4820084732484</v>
      </c>
      <c r="G15" s="312"/>
      <c r="W15" s="253" t="s">
        <v>670</v>
      </c>
    </row>
    <row r="16" spans="1:23" ht="24" thickBot="1">
      <c r="A16" s="130" t="s">
        <v>145</v>
      </c>
      <c r="B16" s="130" t="s">
        <v>146</v>
      </c>
      <c r="C16" s="130">
        <v>50</v>
      </c>
      <c r="D16" s="130">
        <v>600</v>
      </c>
      <c r="E16" s="241" t="s">
        <v>451</v>
      </c>
      <c r="F16" s="166">
        <v>4820084732491</v>
      </c>
      <c r="G16" s="312"/>
      <c r="W16" s="253" t="s">
        <v>671</v>
      </c>
    </row>
    <row r="17" spans="1:23" ht="24" thickBot="1">
      <c r="A17" s="130" t="s">
        <v>147</v>
      </c>
      <c r="B17" s="130" t="s">
        <v>148</v>
      </c>
      <c r="C17" s="130">
        <v>50</v>
      </c>
      <c r="D17" s="130">
        <v>600</v>
      </c>
      <c r="E17" s="241" t="s">
        <v>452</v>
      </c>
      <c r="F17" s="166">
        <v>4820084732507</v>
      </c>
      <c r="G17" s="312"/>
      <c r="W17" s="253" t="s">
        <v>672</v>
      </c>
    </row>
    <row r="18" spans="1:23" ht="24" thickBot="1">
      <c r="A18" s="130" t="s">
        <v>149</v>
      </c>
      <c r="B18" s="130" t="s">
        <v>150</v>
      </c>
      <c r="C18" s="130">
        <v>50</v>
      </c>
      <c r="D18" s="130">
        <v>600</v>
      </c>
      <c r="E18" s="241" t="s">
        <v>453</v>
      </c>
      <c r="F18" s="166">
        <v>4820084732514</v>
      </c>
      <c r="G18" s="312"/>
      <c r="W18" s="253" t="s">
        <v>673</v>
      </c>
    </row>
    <row r="19" spans="1:23" ht="24" thickBot="1">
      <c r="A19" s="130" t="s">
        <v>151</v>
      </c>
      <c r="B19" s="130" t="s">
        <v>152</v>
      </c>
      <c r="C19" s="130">
        <v>50</v>
      </c>
      <c r="D19" s="130">
        <v>400</v>
      </c>
      <c r="E19" s="241" t="s">
        <v>454</v>
      </c>
      <c r="F19" s="166">
        <v>4820084732521</v>
      </c>
      <c r="G19" s="312"/>
      <c r="W19" s="253" t="s">
        <v>674</v>
      </c>
    </row>
    <row r="20" spans="1:23" ht="24" thickBot="1">
      <c r="A20" s="130" t="s">
        <v>153</v>
      </c>
      <c r="B20" s="130" t="s">
        <v>154</v>
      </c>
      <c r="C20" s="130">
        <v>50</v>
      </c>
      <c r="D20" s="130">
        <v>300</v>
      </c>
      <c r="E20" s="241" t="s">
        <v>455</v>
      </c>
      <c r="F20" s="166">
        <v>4820084732538</v>
      </c>
      <c r="G20" s="313"/>
      <c r="W20" s="253" t="s">
        <v>675</v>
      </c>
    </row>
    <row r="21" spans="1:23" ht="6.75" customHeight="1"/>
    <row r="25" spans="1:23" ht="23.25" thickBot="1">
      <c r="A25" s="354" t="s">
        <v>129</v>
      </c>
      <c r="B25" s="354"/>
      <c r="C25" s="354"/>
      <c r="D25" s="354"/>
      <c r="E25" s="354"/>
      <c r="F25" s="354"/>
    </row>
    <row r="26" spans="1:23" ht="18.75">
      <c r="A26" s="134"/>
      <c r="B26" s="63" t="s">
        <v>130</v>
      </c>
      <c r="C26" s="64" t="s">
        <v>25</v>
      </c>
      <c r="D26" s="64" t="s">
        <v>131</v>
      </c>
      <c r="E26" s="65" t="s">
        <v>26</v>
      </c>
      <c r="F26" s="64"/>
    </row>
    <row r="27" spans="1:23" ht="18.75">
      <c r="A27" s="68" t="s">
        <v>27</v>
      </c>
      <c r="B27" s="68" t="s">
        <v>132</v>
      </c>
      <c r="C27" s="69" t="s">
        <v>133</v>
      </c>
      <c r="D27" s="69" t="s">
        <v>133</v>
      </c>
      <c r="E27" s="28" t="s">
        <v>56</v>
      </c>
      <c r="F27" s="69" t="s">
        <v>134</v>
      </c>
    </row>
    <row r="28" spans="1:23" ht="19.5" thickBot="1">
      <c r="A28" s="70"/>
      <c r="B28" s="129" t="s">
        <v>135</v>
      </c>
      <c r="C28" s="71" t="s">
        <v>44</v>
      </c>
      <c r="D28" s="71" t="s">
        <v>136</v>
      </c>
      <c r="E28" s="34" t="s">
        <v>33</v>
      </c>
      <c r="F28" s="135"/>
      <c r="G28" s="298"/>
    </row>
    <row r="29" spans="1:23" ht="24" thickBot="1">
      <c r="A29" s="130" t="s">
        <v>155</v>
      </c>
      <c r="B29" s="130" t="s">
        <v>156</v>
      </c>
      <c r="C29" s="130">
        <v>50</v>
      </c>
      <c r="D29" s="130">
        <v>500</v>
      </c>
      <c r="E29" s="241" t="s">
        <v>456</v>
      </c>
      <c r="F29" s="166">
        <v>4820084732545</v>
      </c>
      <c r="G29" s="311"/>
      <c r="W29" s="253" t="s">
        <v>676</v>
      </c>
    </row>
    <row r="30" spans="1:23" ht="24" thickBot="1">
      <c r="A30" s="130" t="s">
        <v>157</v>
      </c>
      <c r="B30" s="130" t="s">
        <v>158</v>
      </c>
      <c r="C30" s="130">
        <v>50</v>
      </c>
      <c r="D30" s="130">
        <v>400</v>
      </c>
      <c r="E30" s="241" t="s">
        <v>457</v>
      </c>
      <c r="F30" s="166">
        <v>4820084732552</v>
      </c>
      <c r="G30" s="312"/>
      <c r="W30" s="253" t="s">
        <v>677</v>
      </c>
    </row>
    <row r="31" spans="1:23" ht="24" thickBot="1">
      <c r="A31" s="130" t="s">
        <v>159</v>
      </c>
      <c r="B31" s="130" t="s">
        <v>160</v>
      </c>
      <c r="C31" s="130">
        <v>25</v>
      </c>
      <c r="D31" s="130">
        <v>300</v>
      </c>
      <c r="E31" s="241" t="s">
        <v>458</v>
      </c>
      <c r="F31" s="166">
        <v>4820084732750</v>
      </c>
      <c r="G31" s="312"/>
      <c r="W31" s="253" t="s">
        <v>678</v>
      </c>
    </row>
    <row r="32" spans="1:23" ht="24" thickBot="1">
      <c r="A32" s="130" t="s">
        <v>161</v>
      </c>
      <c r="B32" s="130" t="s">
        <v>162</v>
      </c>
      <c r="C32" s="130">
        <v>25</v>
      </c>
      <c r="D32" s="130">
        <v>250</v>
      </c>
      <c r="E32" s="241" t="s">
        <v>459</v>
      </c>
      <c r="F32" s="166">
        <v>4820084732767</v>
      </c>
      <c r="G32" s="312"/>
      <c r="W32" s="253" t="s">
        <v>679</v>
      </c>
    </row>
    <row r="33" spans="1:23" ht="24" thickBot="1">
      <c r="A33" s="130" t="s">
        <v>163</v>
      </c>
      <c r="B33" s="130" t="s">
        <v>164</v>
      </c>
      <c r="C33" s="130">
        <v>20</v>
      </c>
      <c r="D33" s="130">
        <v>200</v>
      </c>
      <c r="E33" s="241" t="s">
        <v>460</v>
      </c>
      <c r="F33" s="166">
        <v>4820084732798</v>
      </c>
      <c r="G33" s="312"/>
      <c r="W33" s="253" t="s">
        <v>680</v>
      </c>
    </row>
    <row r="34" spans="1:23" ht="24" thickBot="1">
      <c r="A34" s="130" t="s">
        <v>165</v>
      </c>
      <c r="B34" s="130" t="s">
        <v>166</v>
      </c>
      <c r="C34" s="130">
        <v>10</v>
      </c>
      <c r="D34" s="130">
        <v>150</v>
      </c>
      <c r="E34" s="241" t="s">
        <v>461</v>
      </c>
      <c r="F34" s="166">
        <v>4820084732804</v>
      </c>
      <c r="G34" s="312"/>
      <c r="W34" s="253" t="s">
        <v>681</v>
      </c>
    </row>
    <row r="35" spans="1:23" ht="24" thickBot="1">
      <c r="A35" s="130" t="s">
        <v>167</v>
      </c>
      <c r="B35" s="130" t="s">
        <v>168</v>
      </c>
      <c r="C35" s="130">
        <v>25</v>
      </c>
      <c r="D35" s="130">
        <v>400</v>
      </c>
      <c r="E35" s="241" t="s">
        <v>462</v>
      </c>
      <c r="F35" s="166">
        <v>4820084732811</v>
      </c>
      <c r="G35" s="312"/>
      <c r="W35" s="253" t="s">
        <v>682</v>
      </c>
    </row>
    <row r="36" spans="1:23" ht="24" thickBot="1">
      <c r="A36" s="130" t="s">
        <v>169</v>
      </c>
      <c r="B36" s="130" t="s">
        <v>170</v>
      </c>
      <c r="C36" s="130">
        <v>20</v>
      </c>
      <c r="D36" s="130">
        <v>300</v>
      </c>
      <c r="E36" s="241" t="s">
        <v>463</v>
      </c>
      <c r="F36" s="166">
        <v>4820084732828</v>
      </c>
      <c r="G36" s="312"/>
      <c r="W36" s="253" t="s">
        <v>683</v>
      </c>
    </row>
    <row r="37" spans="1:23" ht="24" thickBot="1">
      <c r="A37" s="130" t="s">
        <v>171</v>
      </c>
      <c r="B37" s="130" t="s">
        <v>172</v>
      </c>
      <c r="C37" s="130">
        <v>20</v>
      </c>
      <c r="D37" s="130">
        <v>300</v>
      </c>
      <c r="E37" s="241" t="s">
        <v>464</v>
      </c>
      <c r="F37" s="166">
        <v>4820084732835</v>
      </c>
      <c r="G37" s="312"/>
      <c r="W37" s="253" t="s">
        <v>684</v>
      </c>
    </row>
    <row r="38" spans="1:23" ht="24" thickBot="1">
      <c r="A38" s="130" t="s">
        <v>173</v>
      </c>
      <c r="B38" s="130" t="s">
        <v>174</v>
      </c>
      <c r="C38" s="130">
        <v>20</v>
      </c>
      <c r="D38" s="130">
        <v>200</v>
      </c>
      <c r="E38" s="241" t="s">
        <v>465</v>
      </c>
      <c r="F38" s="166">
        <v>4820084732842</v>
      </c>
      <c r="G38" s="312"/>
      <c r="W38" s="253" t="s">
        <v>685</v>
      </c>
    </row>
    <row r="39" spans="1:23" ht="24" thickBot="1">
      <c r="A39" s="130" t="s">
        <v>175</v>
      </c>
      <c r="B39" s="130" t="s">
        <v>176</v>
      </c>
      <c r="C39" s="130">
        <v>15</v>
      </c>
      <c r="D39" s="130">
        <v>180</v>
      </c>
      <c r="E39" s="241" t="s">
        <v>466</v>
      </c>
      <c r="F39" s="166">
        <v>4820084732859</v>
      </c>
      <c r="G39" s="312"/>
      <c r="W39" s="253" t="s">
        <v>686</v>
      </c>
    </row>
    <row r="40" spans="1:23" ht="24" thickBot="1">
      <c r="A40" s="130" t="s">
        <v>177</v>
      </c>
      <c r="B40" s="130" t="s">
        <v>178</v>
      </c>
      <c r="C40" s="130">
        <v>10</v>
      </c>
      <c r="D40" s="130">
        <v>150</v>
      </c>
      <c r="E40" s="241" t="s">
        <v>467</v>
      </c>
      <c r="F40" s="166">
        <v>4820084732866</v>
      </c>
      <c r="G40" s="312"/>
      <c r="W40" s="253" t="s">
        <v>687</v>
      </c>
    </row>
    <row r="41" spans="1:23" ht="24" thickBot="1">
      <c r="A41" s="130" t="s">
        <v>179</v>
      </c>
      <c r="B41" s="130" t="s">
        <v>180</v>
      </c>
      <c r="C41" s="130">
        <v>15</v>
      </c>
      <c r="D41" s="130">
        <v>240</v>
      </c>
      <c r="E41" s="241" t="s">
        <v>468</v>
      </c>
      <c r="F41" s="166">
        <v>4820084732774</v>
      </c>
      <c r="G41" s="312"/>
      <c r="W41" s="253" t="s">
        <v>688</v>
      </c>
    </row>
    <row r="42" spans="1:23" ht="24" thickBot="1">
      <c r="A42" s="130" t="s">
        <v>181</v>
      </c>
      <c r="B42" s="130" t="s">
        <v>182</v>
      </c>
      <c r="C42" s="130">
        <v>15</v>
      </c>
      <c r="D42" s="130">
        <v>210</v>
      </c>
      <c r="E42" s="241" t="s">
        <v>469</v>
      </c>
      <c r="F42" s="166">
        <v>4820084732781</v>
      </c>
      <c r="G42" s="312"/>
      <c r="W42" s="253" t="s">
        <v>689</v>
      </c>
    </row>
    <row r="43" spans="1:23" ht="24" thickBot="1">
      <c r="A43" s="130" t="s">
        <v>183</v>
      </c>
      <c r="B43" s="130" t="s">
        <v>184</v>
      </c>
      <c r="C43" s="130">
        <v>15</v>
      </c>
      <c r="D43" s="130">
        <v>180</v>
      </c>
      <c r="E43" s="241" t="s">
        <v>470</v>
      </c>
      <c r="F43" s="166">
        <v>4820084732873</v>
      </c>
      <c r="G43" s="312"/>
      <c r="W43" s="253" t="s">
        <v>690</v>
      </c>
    </row>
    <row r="44" spans="1:23" ht="24" thickBot="1">
      <c r="A44" s="130" t="s">
        <v>185</v>
      </c>
      <c r="B44" s="130" t="s">
        <v>186</v>
      </c>
      <c r="C44" s="130">
        <v>10</v>
      </c>
      <c r="D44" s="130">
        <v>150</v>
      </c>
      <c r="E44" s="241" t="s">
        <v>471</v>
      </c>
      <c r="F44" s="166">
        <v>4820084732880</v>
      </c>
      <c r="G44" s="312"/>
      <c r="W44" s="253" t="s">
        <v>691</v>
      </c>
    </row>
    <row r="45" spans="1:23" ht="24" thickBot="1">
      <c r="A45" s="130" t="s">
        <v>187</v>
      </c>
      <c r="B45" s="130" t="s">
        <v>188</v>
      </c>
      <c r="C45" s="130">
        <v>10</v>
      </c>
      <c r="D45" s="130">
        <v>120</v>
      </c>
      <c r="E45" s="241" t="s">
        <v>472</v>
      </c>
      <c r="F45" s="166">
        <v>4820084732897</v>
      </c>
      <c r="G45" s="312"/>
      <c r="W45" s="253" t="s">
        <v>692</v>
      </c>
    </row>
    <row r="46" spans="1:23" ht="24" thickBot="1">
      <c r="A46" s="130" t="s">
        <v>189</v>
      </c>
      <c r="B46" s="130" t="s">
        <v>190</v>
      </c>
      <c r="C46" s="130">
        <v>10</v>
      </c>
      <c r="D46" s="130">
        <v>100</v>
      </c>
      <c r="E46" s="241" t="s">
        <v>473</v>
      </c>
      <c r="F46" s="166">
        <v>4820084732903</v>
      </c>
      <c r="G46" s="313"/>
      <c r="W46" s="253" t="s">
        <v>693</v>
      </c>
    </row>
  </sheetData>
  <sheetProtection selectLockedCells="1" selectUnlockedCells="1"/>
  <mergeCells count="2">
    <mergeCell ref="A7:F7"/>
    <mergeCell ref="A25:F25"/>
  </mergeCells>
  <phoneticPr fontId="36" type="noConversion"/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1:W14"/>
  <sheetViews>
    <sheetView zoomScaleNormal="100" workbookViewId="0">
      <selection activeCell="D25" sqref="D25"/>
    </sheetView>
  </sheetViews>
  <sheetFormatPr defaultRowHeight="12.75"/>
  <cols>
    <col min="1" max="1" width="22.42578125" customWidth="1"/>
    <col min="2" max="2" width="22.5703125" customWidth="1"/>
    <col min="3" max="3" width="16.28515625" customWidth="1"/>
    <col min="4" max="4" width="16.140625" customWidth="1"/>
    <col min="5" max="5" width="22.5703125" style="19" customWidth="1"/>
    <col min="6" max="6" width="24" customWidth="1"/>
    <col min="7" max="7" width="7" customWidth="1"/>
    <col min="23" max="23" width="0" style="257" hidden="1" customWidth="1"/>
  </cols>
  <sheetData>
    <row r="1" spans="1:23">
      <c r="A1" s="43"/>
      <c r="B1" s="8"/>
      <c r="C1" s="8"/>
      <c r="D1" s="8"/>
      <c r="E1" s="15"/>
      <c r="F1" s="1"/>
    </row>
    <row r="2" spans="1:23" ht="15.75">
      <c r="A2" s="43"/>
      <c r="B2" s="44"/>
      <c r="C2" s="8"/>
      <c r="D2" s="8"/>
      <c r="E2" s="15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15"/>
      <c r="F4" s="1"/>
    </row>
    <row r="5" spans="1:23" ht="15.75">
      <c r="A5" s="1"/>
      <c r="B5" s="47"/>
      <c r="C5" s="48"/>
      <c r="D5" s="8"/>
      <c r="E5" s="15"/>
      <c r="F5" s="1"/>
    </row>
    <row r="7" spans="1:23" ht="23.25" thickBot="1">
      <c r="A7" s="354" t="s">
        <v>1031</v>
      </c>
      <c r="B7" s="354"/>
      <c r="C7" s="354"/>
      <c r="D7" s="354"/>
      <c r="E7" s="354"/>
      <c r="F7" s="354"/>
    </row>
    <row r="8" spans="1:23" ht="18.75" customHeight="1">
      <c r="A8" s="134"/>
      <c r="B8" s="63" t="s">
        <v>130</v>
      </c>
      <c r="C8" s="64" t="s">
        <v>25</v>
      </c>
      <c r="D8" s="64" t="s">
        <v>131</v>
      </c>
      <c r="E8" s="65" t="s">
        <v>26</v>
      </c>
      <c r="F8" s="64"/>
    </row>
    <row r="9" spans="1:23" ht="37.5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35"/>
      <c r="G10" s="298"/>
    </row>
    <row r="11" spans="1:23" ht="24" thickBot="1">
      <c r="A11" s="130" t="s">
        <v>1032</v>
      </c>
      <c r="B11" s="130" t="s">
        <v>144</v>
      </c>
      <c r="C11" s="130">
        <v>50</v>
      </c>
      <c r="D11" s="130">
        <v>600</v>
      </c>
      <c r="E11" s="241" t="s">
        <v>1037</v>
      </c>
      <c r="F11" s="166"/>
      <c r="G11" s="312"/>
      <c r="W11" s="253" t="s">
        <v>670</v>
      </c>
    </row>
    <row r="12" spans="1:23" ht="24" thickBot="1">
      <c r="A12" s="130" t="s">
        <v>1033</v>
      </c>
      <c r="B12" s="130" t="s">
        <v>146</v>
      </c>
      <c r="C12" s="130">
        <v>50</v>
      </c>
      <c r="D12" s="130">
        <v>500</v>
      </c>
      <c r="E12" s="241" t="s">
        <v>1035</v>
      </c>
      <c r="F12" s="166"/>
      <c r="G12" s="312"/>
      <c r="W12" s="253" t="s">
        <v>671</v>
      </c>
    </row>
    <row r="13" spans="1:23" ht="24" thickBot="1">
      <c r="A13" s="130" t="s">
        <v>1034</v>
      </c>
      <c r="B13" s="130" t="s">
        <v>148</v>
      </c>
      <c r="C13" s="130">
        <v>50</v>
      </c>
      <c r="D13" s="130">
        <v>500</v>
      </c>
      <c r="E13" s="241" t="s">
        <v>1036</v>
      </c>
      <c r="F13" s="166"/>
      <c r="G13" s="312"/>
      <c r="W13" s="253" t="s">
        <v>672</v>
      </c>
    </row>
    <row r="14" spans="1:23" ht="6.75" customHeight="1"/>
  </sheetData>
  <sheetProtection selectLockedCells="1" selectUnlockedCells="1"/>
  <mergeCells count="1">
    <mergeCell ref="A7:F7"/>
  </mergeCells>
  <pageMargins left="0.7" right="0.7" top="0.75" bottom="0.75" header="0.51180555555555551" footer="0.51180555555555551"/>
  <pageSetup paperSize="9" scale="68" firstPageNumber="0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4"/>
  <dimension ref="A6:W47"/>
  <sheetViews>
    <sheetView topLeftCell="A34" zoomScaleNormal="100" workbookViewId="0">
      <selection activeCell="D42" sqref="D42"/>
    </sheetView>
  </sheetViews>
  <sheetFormatPr defaultRowHeight="15"/>
  <cols>
    <col min="1" max="1" width="20" style="143" customWidth="1"/>
    <col min="2" max="2" width="29.5703125" style="143" customWidth="1"/>
    <col min="3" max="3" width="12.85546875" style="143" customWidth="1"/>
    <col min="4" max="5" width="13.85546875" style="143" customWidth="1"/>
    <col min="6" max="6" width="23.42578125" style="143" customWidth="1"/>
    <col min="7" max="22" width="9.140625" style="143"/>
    <col min="23" max="23" width="0" style="270" hidden="1" customWidth="1"/>
    <col min="24" max="16384" width="9.140625" style="143"/>
  </cols>
  <sheetData>
    <row r="6" spans="1:23" ht="8.25" customHeight="1">
      <c r="A6" s="144"/>
      <c r="I6" s="145"/>
    </row>
    <row r="7" spans="1:23" ht="22.5" customHeight="1" thickBot="1">
      <c r="A7" s="355" t="s">
        <v>200</v>
      </c>
      <c r="B7" s="355"/>
      <c r="C7" s="355"/>
      <c r="D7" s="355"/>
      <c r="E7" s="355"/>
      <c r="F7" s="146"/>
    </row>
    <row r="8" spans="1:23" ht="15" customHeight="1">
      <c r="A8" s="127"/>
      <c r="B8" s="63"/>
      <c r="C8" s="64" t="s">
        <v>25</v>
      </c>
      <c r="D8" s="64" t="s">
        <v>131</v>
      </c>
      <c r="E8" s="65" t="s">
        <v>26</v>
      </c>
      <c r="F8" s="64"/>
    </row>
    <row r="9" spans="1:23" ht="15" customHeight="1">
      <c r="A9" s="68" t="s">
        <v>27</v>
      </c>
      <c r="B9" s="68" t="s">
        <v>132</v>
      </c>
      <c r="C9" s="69" t="s">
        <v>133</v>
      </c>
      <c r="D9" s="69" t="s">
        <v>133</v>
      </c>
      <c r="E9" s="28" t="s">
        <v>56</v>
      </c>
      <c r="F9" s="69" t="s">
        <v>134</v>
      </c>
    </row>
    <row r="10" spans="1:23" ht="19.5" thickBot="1">
      <c r="A10" s="147"/>
      <c r="B10" s="68" t="s">
        <v>135</v>
      </c>
      <c r="C10" s="69" t="s">
        <v>44</v>
      </c>
      <c r="D10" s="69" t="s">
        <v>136</v>
      </c>
      <c r="E10" s="28" t="s">
        <v>33</v>
      </c>
      <c r="F10" s="148"/>
      <c r="G10" s="314"/>
    </row>
    <row r="11" spans="1:23" s="146" customFormat="1" ht="24" thickBot="1">
      <c r="A11" s="174" t="s">
        <v>201</v>
      </c>
      <c r="B11" s="174" t="s">
        <v>138</v>
      </c>
      <c r="C11" s="174">
        <v>50</v>
      </c>
      <c r="D11" s="174">
        <v>600</v>
      </c>
      <c r="E11" s="175" t="s">
        <v>474</v>
      </c>
      <c r="F11" s="176"/>
      <c r="G11" s="315"/>
      <c r="W11" s="271" t="s">
        <v>694</v>
      </c>
    </row>
    <row r="12" spans="1:23" s="146" customFormat="1" ht="24" thickBot="1">
      <c r="A12" s="174" t="s">
        <v>202</v>
      </c>
      <c r="B12" s="174" t="s">
        <v>140</v>
      </c>
      <c r="C12" s="174">
        <v>50</v>
      </c>
      <c r="D12" s="174">
        <v>600</v>
      </c>
      <c r="E12" s="175" t="s">
        <v>475</v>
      </c>
      <c r="F12" s="176"/>
      <c r="G12" s="316"/>
      <c r="W12" s="271" t="s">
        <v>695</v>
      </c>
    </row>
    <row r="13" spans="1:23" s="146" customFormat="1" ht="24" thickBot="1">
      <c r="A13" s="174" t="s">
        <v>203</v>
      </c>
      <c r="B13" s="174" t="s">
        <v>142</v>
      </c>
      <c r="C13" s="174">
        <v>50</v>
      </c>
      <c r="D13" s="174">
        <v>600</v>
      </c>
      <c r="E13" s="175" t="s">
        <v>476</v>
      </c>
      <c r="F13" s="176"/>
      <c r="G13" s="316"/>
      <c r="W13" s="271" t="s">
        <v>696</v>
      </c>
    </row>
    <row r="14" spans="1:23" s="146" customFormat="1" ht="24" thickBot="1">
      <c r="A14" s="323" t="s">
        <v>1051</v>
      </c>
      <c r="B14" s="323" t="s">
        <v>1052</v>
      </c>
      <c r="C14" s="323">
        <v>50</v>
      </c>
      <c r="D14" s="323">
        <v>600</v>
      </c>
      <c r="E14" s="324" t="s">
        <v>1049</v>
      </c>
      <c r="F14" s="325"/>
      <c r="G14" s="316"/>
      <c r="W14" s="271"/>
    </row>
    <row r="15" spans="1:23" s="146" customFormat="1" ht="24" thickBot="1">
      <c r="A15" s="174" t="s">
        <v>204</v>
      </c>
      <c r="B15" s="174" t="s">
        <v>144</v>
      </c>
      <c r="C15" s="174">
        <v>50</v>
      </c>
      <c r="D15" s="174">
        <v>600</v>
      </c>
      <c r="E15" s="175" t="s">
        <v>477</v>
      </c>
      <c r="F15" s="176"/>
      <c r="G15" s="316"/>
      <c r="W15" s="271" t="s">
        <v>697</v>
      </c>
    </row>
    <row r="16" spans="1:23" s="146" customFormat="1" ht="24" thickBot="1">
      <c r="A16" s="174" t="s">
        <v>205</v>
      </c>
      <c r="B16" s="174" t="s">
        <v>146</v>
      </c>
      <c r="C16" s="174">
        <v>25</v>
      </c>
      <c r="D16" s="174">
        <v>300</v>
      </c>
      <c r="E16" s="175" t="s">
        <v>478</v>
      </c>
      <c r="F16" s="176"/>
      <c r="G16" s="316"/>
      <c r="W16" s="271" t="s">
        <v>698</v>
      </c>
    </row>
    <row r="17" spans="1:23" s="146" customFormat="1" ht="24" thickBot="1">
      <c r="A17" s="174" t="s">
        <v>206</v>
      </c>
      <c r="B17" s="174" t="s">
        <v>148</v>
      </c>
      <c r="C17" s="174">
        <v>25</v>
      </c>
      <c r="D17" s="174">
        <v>300</v>
      </c>
      <c r="E17" s="175" t="s">
        <v>479</v>
      </c>
      <c r="F17" s="176"/>
      <c r="G17" s="316"/>
      <c r="W17" s="271" t="s">
        <v>699</v>
      </c>
    </row>
    <row r="18" spans="1:23" s="146" customFormat="1" ht="24" thickBot="1">
      <c r="A18" s="174" t="s">
        <v>207</v>
      </c>
      <c r="B18" s="174" t="s">
        <v>150</v>
      </c>
      <c r="C18" s="174">
        <v>25</v>
      </c>
      <c r="D18" s="174">
        <v>300</v>
      </c>
      <c r="E18" s="175" t="s">
        <v>480</v>
      </c>
      <c r="F18" s="176"/>
      <c r="G18" s="316"/>
      <c r="W18" s="271" t="s">
        <v>700</v>
      </c>
    </row>
    <row r="19" spans="1:23" s="146" customFormat="1" ht="24" thickBot="1">
      <c r="A19" s="174" t="s">
        <v>208</v>
      </c>
      <c r="B19" s="174" t="s">
        <v>152</v>
      </c>
      <c r="C19" s="174">
        <v>25</v>
      </c>
      <c r="D19" s="174">
        <v>300</v>
      </c>
      <c r="E19" s="175" t="s">
        <v>481</v>
      </c>
      <c r="F19" s="176"/>
      <c r="G19" s="316"/>
      <c r="W19" s="271" t="s">
        <v>701</v>
      </c>
    </row>
    <row r="20" spans="1:23" s="146" customFormat="1" ht="24" thickBot="1">
      <c r="A20" s="177" t="s">
        <v>209</v>
      </c>
      <c r="B20" s="174" t="s">
        <v>154</v>
      </c>
      <c r="C20" s="174">
        <v>25</v>
      </c>
      <c r="D20" s="174">
        <v>300</v>
      </c>
      <c r="E20" s="175" t="s">
        <v>482</v>
      </c>
      <c r="F20" s="176"/>
      <c r="G20" s="317"/>
      <c r="W20" s="271" t="s">
        <v>702</v>
      </c>
    </row>
    <row r="25" spans="1:23" ht="19.5" customHeight="1"/>
    <row r="26" spans="1:23" ht="21.6" customHeight="1" thickBot="1">
      <c r="A26" s="355" t="s">
        <v>200</v>
      </c>
      <c r="B26" s="355"/>
      <c r="C26" s="355"/>
      <c r="D26" s="355"/>
      <c r="E26" s="355"/>
      <c r="F26" s="355"/>
    </row>
    <row r="27" spans="1:23" ht="18.75">
      <c r="A27" s="127"/>
      <c r="B27" s="63"/>
      <c r="C27" s="64" t="s">
        <v>25</v>
      </c>
      <c r="D27" s="64" t="s">
        <v>131</v>
      </c>
      <c r="E27" s="65" t="s">
        <v>26</v>
      </c>
      <c r="F27" s="64"/>
    </row>
    <row r="28" spans="1:23" ht="18.75">
      <c r="A28" s="68" t="s">
        <v>27</v>
      </c>
      <c r="B28" s="68" t="s">
        <v>132</v>
      </c>
      <c r="C28" s="69" t="s">
        <v>133</v>
      </c>
      <c r="D28" s="69" t="s">
        <v>133</v>
      </c>
      <c r="E28" s="28" t="s">
        <v>56</v>
      </c>
      <c r="F28" s="69" t="s">
        <v>134</v>
      </c>
    </row>
    <row r="29" spans="1:23" ht="19.5" thickBot="1">
      <c r="A29" s="70"/>
      <c r="B29" s="129" t="s">
        <v>135</v>
      </c>
      <c r="C29" s="71" t="s">
        <v>44</v>
      </c>
      <c r="D29" s="71" t="s">
        <v>136</v>
      </c>
      <c r="E29" s="34" t="s">
        <v>33</v>
      </c>
      <c r="F29" s="135"/>
      <c r="G29" s="314"/>
    </row>
    <row r="30" spans="1:23" s="146" customFormat="1" ht="24" thickBot="1">
      <c r="A30" s="177" t="s">
        <v>210</v>
      </c>
      <c r="B30" s="174" t="s">
        <v>156</v>
      </c>
      <c r="C30" s="174">
        <v>25</v>
      </c>
      <c r="D30" s="174">
        <v>300</v>
      </c>
      <c r="E30" s="175" t="s">
        <v>483</v>
      </c>
      <c r="F30" s="176"/>
      <c r="G30" s="315"/>
      <c r="W30" s="271" t="s">
        <v>703</v>
      </c>
    </row>
    <row r="31" spans="1:23" s="146" customFormat="1" ht="24" thickBot="1">
      <c r="A31" s="177" t="s">
        <v>211</v>
      </c>
      <c r="B31" s="174" t="s">
        <v>158</v>
      </c>
      <c r="C31" s="174">
        <v>25</v>
      </c>
      <c r="D31" s="174">
        <v>300</v>
      </c>
      <c r="E31" s="175" t="s">
        <v>484</v>
      </c>
      <c r="F31" s="176"/>
      <c r="G31" s="316"/>
      <c r="W31" s="271" t="s">
        <v>704</v>
      </c>
    </row>
    <row r="32" spans="1:23" s="146" customFormat="1" ht="24" thickBot="1">
      <c r="A32" s="177" t="s">
        <v>212</v>
      </c>
      <c r="B32" s="174" t="s">
        <v>160</v>
      </c>
      <c r="C32" s="174">
        <v>25</v>
      </c>
      <c r="D32" s="174">
        <v>300</v>
      </c>
      <c r="E32" s="175" t="s">
        <v>485</v>
      </c>
      <c r="F32" s="176"/>
      <c r="G32" s="316"/>
      <c r="W32" s="271" t="s">
        <v>705</v>
      </c>
    </row>
    <row r="33" spans="1:23" s="146" customFormat="1" ht="24" thickBot="1">
      <c r="A33" s="177" t="s">
        <v>213</v>
      </c>
      <c r="B33" s="174" t="s">
        <v>162</v>
      </c>
      <c r="C33" s="174">
        <v>20</v>
      </c>
      <c r="D33" s="174">
        <v>60</v>
      </c>
      <c r="E33" s="175" t="s">
        <v>1043</v>
      </c>
      <c r="F33" s="176"/>
      <c r="G33" s="316"/>
      <c r="W33" s="271" t="s">
        <v>706</v>
      </c>
    </row>
    <row r="34" spans="1:23" s="146" customFormat="1" ht="24" thickBot="1">
      <c r="A34" s="177" t="s">
        <v>214</v>
      </c>
      <c r="B34" s="174" t="s">
        <v>164</v>
      </c>
      <c r="C34" s="174">
        <v>20</v>
      </c>
      <c r="D34" s="174">
        <v>60</v>
      </c>
      <c r="E34" s="175" t="s">
        <v>486</v>
      </c>
      <c r="F34" s="176"/>
      <c r="G34" s="316"/>
      <c r="W34" s="271" t="s">
        <v>707</v>
      </c>
    </row>
    <row r="35" spans="1:23" s="146" customFormat="1" ht="24" thickBot="1">
      <c r="A35" s="177" t="s">
        <v>215</v>
      </c>
      <c r="B35" s="174" t="s">
        <v>166</v>
      </c>
      <c r="C35" s="174">
        <v>20</v>
      </c>
      <c r="D35" s="174">
        <v>60</v>
      </c>
      <c r="E35" s="175" t="s">
        <v>487</v>
      </c>
      <c r="F35" s="176"/>
      <c r="G35" s="316"/>
      <c r="W35" s="271" t="s">
        <v>708</v>
      </c>
    </row>
    <row r="36" spans="1:23" s="146" customFormat="1" ht="24" thickBot="1">
      <c r="A36" s="177" t="s">
        <v>216</v>
      </c>
      <c r="B36" s="174" t="s">
        <v>217</v>
      </c>
      <c r="C36" s="174">
        <v>20</v>
      </c>
      <c r="D36" s="174">
        <v>240</v>
      </c>
      <c r="E36" s="175" t="s">
        <v>488</v>
      </c>
      <c r="F36" s="176"/>
      <c r="G36" s="316"/>
      <c r="W36" s="271" t="s">
        <v>709</v>
      </c>
    </row>
    <row r="37" spans="1:23" s="146" customFormat="1" ht="24" thickBot="1">
      <c r="A37" s="177" t="s">
        <v>218</v>
      </c>
      <c r="B37" s="174" t="s">
        <v>219</v>
      </c>
      <c r="C37" s="174">
        <v>20</v>
      </c>
      <c r="D37" s="174">
        <v>240</v>
      </c>
      <c r="E37" s="175" t="s">
        <v>489</v>
      </c>
      <c r="F37" s="176"/>
      <c r="G37" s="316"/>
      <c r="W37" s="271" t="s">
        <v>710</v>
      </c>
    </row>
    <row r="38" spans="1:23" s="146" customFormat="1" ht="24" thickBot="1">
      <c r="A38" s="177" t="s">
        <v>220</v>
      </c>
      <c r="B38" s="174" t="s">
        <v>221</v>
      </c>
      <c r="C38" s="174">
        <v>20</v>
      </c>
      <c r="D38" s="174">
        <v>240</v>
      </c>
      <c r="E38" s="175" t="s">
        <v>490</v>
      </c>
      <c r="F38" s="176"/>
      <c r="G38" s="316"/>
      <c r="W38" s="271" t="s">
        <v>711</v>
      </c>
    </row>
    <row r="39" spans="1:23" s="146" customFormat="1" ht="24" thickBot="1">
      <c r="A39" s="177" t="s">
        <v>222</v>
      </c>
      <c r="B39" s="174" t="s">
        <v>223</v>
      </c>
      <c r="C39" s="174">
        <v>20</v>
      </c>
      <c r="D39" s="174">
        <v>60</v>
      </c>
      <c r="E39" s="175" t="s">
        <v>491</v>
      </c>
      <c r="F39" s="176"/>
      <c r="G39" s="316"/>
      <c r="W39" s="271" t="s">
        <v>712</v>
      </c>
    </row>
    <row r="40" spans="1:23" s="146" customFormat="1" ht="24" thickBot="1">
      <c r="A40" s="177" t="s">
        <v>224</v>
      </c>
      <c r="B40" s="174" t="s">
        <v>225</v>
      </c>
      <c r="C40" s="174">
        <v>15</v>
      </c>
      <c r="D40" s="174">
        <v>45</v>
      </c>
      <c r="E40" s="175" t="s">
        <v>492</v>
      </c>
      <c r="F40" s="176"/>
      <c r="G40" s="316"/>
      <c r="W40" s="271" t="s">
        <v>713</v>
      </c>
    </row>
    <row r="41" spans="1:23" s="146" customFormat="1" ht="24" thickBot="1">
      <c r="A41" s="177" t="s">
        <v>226</v>
      </c>
      <c r="B41" s="174" t="s">
        <v>227</v>
      </c>
      <c r="C41" s="174">
        <v>15</v>
      </c>
      <c r="D41" s="174">
        <v>45</v>
      </c>
      <c r="E41" s="175" t="s">
        <v>493</v>
      </c>
      <c r="F41" s="176"/>
      <c r="G41" s="316"/>
      <c r="W41" s="271" t="s">
        <v>714</v>
      </c>
    </row>
    <row r="42" spans="1:23" s="146" customFormat="1" ht="24" thickBot="1">
      <c r="A42" s="177" t="s">
        <v>228</v>
      </c>
      <c r="B42" s="174" t="s">
        <v>229</v>
      </c>
      <c r="C42" s="174">
        <v>15</v>
      </c>
      <c r="D42" s="174">
        <v>180</v>
      </c>
      <c r="E42" s="175" t="s">
        <v>494</v>
      </c>
      <c r="F42" s="176"/>
      <c r="G42" s="316"/>
      <c r="W42" s="271" t="s">
        <v>715</v>
      </c>
    </row>
    <row r="43" spans="1:23" s="146" customFormat="1" ht="24" thickBot="1">
      <c r="A43" s="177" t="s">
        <v>230</v>
      </c>
      <c r="B43" s="174" t="s">
        <v>231</v>
      </c>
      <c r="C43" s="174">
        <v>15</v>
      </c>
      <c r="D43" s="174">
        <v>180</v>
      </c>
      <c r="E43" s="175" t="s">
        <v>495</v>
      </c>
      <c r="F43" s="176"/>
      <c r="G43" s="316"/>
      <c r="W43" s="271" t="s">
        <v>716</v>
      </c>
    </row>
    <row r="44" spans="1:23" s="146" customFormat="1" ht="24" thickBot="1">
      <c r="A44" s="177" t="s">
        <v>232</v>
      </c>
      <c r="B44" s="174" t="s">
        <v>233</v>
      </c>
      <c r="C44" s="174">
        <v>15</v>
      </c>
      <c r="D44" s="174">
        <v>45</v>
      </c>
      <c r="E44" s="175" t="s">
        <v>496</v>
      </c>
      <c r="F44" s="176"/>
      <c r="G44" s="316"/>
      <c r="W44" s="271" t="s">
        <v>717</v>
      </c>
    </row>
    <row r="45" spans="1:23" s="146" customFormat="1" ht="24" thickBot="1">
      <c r="A45" s="177" t="s">
        <v>234</v>
      </c>
      <c r="B45" s="174" t="s">
        <v>235</v>
      </c>
      <c r="C45" s="174">
        <v>10</v>
      </c>
      <c r="D45" s="174">
        <v>30</v>
      </c>
      <c r="E45" s="175" t="s">
        <v>497</v>
      </c>
      <c r="F45" s="176"/>
      <c r="G45" s="316"/>
      <c r="W45" s="271" t="s">
        <v>718</v>
      </c>
    </row>
    <row r="46" spans="1:23" s="146" customFormat="1" ht="24" thickBot="1">
      <c r="A46" s="177" t="s">
        <v>236</v>
      </c>
      <c r="B46" s="174" t="s">
        <v>237</v>
      </c>
      <c r="C46" s="174">
        <v>10</v>
      </c>
      <c r="D46" s="174">
        <v>30</v>
      </c>
      <c r="E46" s="175" t="s">
        <v>498</v>
      </c>
      <c r="F46" s="176"/>
      <c r="G46" s="316"/>
      <c r="W46" s="271" t="s">
        <v>719</v>
      </c>
    </row>
    <row r="47" spans="1:23" s="146" customFormat="1" ht="24" thickBot="1">
      <c r="A47" s="177" t="s">
        <v>238</v>
      </c>
      <c r="B47" s="174" t="s">
        <v>239</v>
      </c>
      <c r="C47" s="174">
        <v>10</v>
      </c>
      <c r="D47" s="174">
        <v>30</v>
      </c>
      <c r="E47" s="175" t="s">
        <v>499</v>
      </c>
      <c r="F47" s="176"/>
      <c r="G47" s="317"/>
      <c r="W47" s="271" t="s">
        <v>720</v>
      </c>
    </row>
  </sheetData>
  <sheetProtection selectLockedCells="1" selectUnlockedCells="1"/>
  <mergeCells count="2">
    <mergeCell ref="A7:E7"/>
    <mergeCell ref="A26:F26"/>
  </mergeCells>
  <phoneticPr fontId="36" type="noConversion"/>
  <pageMargins left="0.25972222222222224" right="0.1701388888888889" top="0.35972222222222222" bottom="0.75" header="0.51180555555555551" footer="0.51180555555555551"/>
  <pageSetup paperSize="9" scale="81" firstPageNumber="0" orientation="portrait" horizontalDpi="300" verticalDpi="300" r:id="rId1"/>
  <headerFooter alignWithMargins="0"/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50"/>
  <sheetViews>
    <sheetView topLeftCell="A4" workbookViewId="0">
      <selection activeCell="N36" sqref="N36"/>
    </sheetView>
  </sheetViews>
  <sheetFormatPr defaultRowHeight="12.75"/>
  <sheetData>
    <row r="50" spans="1:1">
      <c r="A50" s="229" t="s">
        <v>342</v>
      </c>
    </row>
  </sheetData>
  <pageMargins left="0.11811023622047245" right="0.11811023622047245" top="0.74803149606299213" bottom="0.74803149606299213" header="0.31496062992125984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3"/>
  <dimension ref="A1:W27"/>
  <sheetViews>
    <sheetView zoomScaleNormal="100" workbookViewId="0">
      <selection activeCell="G11" sqref="G11"/>
    </sheetView>
  </sheetViews>
  <sheetFormatPr defaultRowHeight="12.75"/>
  <cols>
    <col min="1" max="1" width="24.5703125" customWidth="1"/>
    <col min="2" max="2" width="25.140625" customWidth="1"/>
    <col min="3" max="3" width="16.28515625" customWidth="1"/>
    <col min="4" max="4" width="15.7109375" customWidth="1"/>
    <col min="5" max="5" width="22.85546875" customWidth="1"/>
    <col min="6" max="6" width="0" hidden="1" customWidth="1"/>
    <col min="23" max="23" width="9.140625" style="272" hidden="1" customWidth="1"/>
  </cols>
  <sheetData>
    <row r="1" spans="1:23">
      <c r="A1" s="43"/>
      <c r="B1" s="8"/>
      <c r="C1" s="8"/>
      <c r="D1" s="8"/>
      <c r="E1" s="8"/>
      <c r="F1" s="1"/>
    </row>
    <row r="2" spans="1:23" ht="15.75">
      <c r="A2" s="43"/>
      <c r="B2" s="44"/>
      <c r="C2" s="8"/>
      <c r="D2" s="8"/>
      <c r="E2" s="8"/>
      <c r="F2" s="1"/>
    </row>
    <row r="3" spans="1:23" ht="15.75">
      <c r="A3" s="43"/>
      <c r="B3" s="45"/>
      <c r="F3" s="1"/>
    </row>
    <row r="4" spans="1:23" ht="15.75">
      <c r="A4" s="43"/>
      <c r="B4" s="46"/>
      <c r="C4" s="8"/>
      <c r="D4" s="8"/>
      <c r="E4" s="8"/>
      <c r="F4" s="1"/>
    </row>
    <row r="5" spans="1:23" ht="15.75">
      <c r="A5" s="1"/>
      <c r="B5" s="47"/>
      <c r="C5" s="48"/>
      <c r="D5" s="8"/>
      <c r="E5" s="8"/>
      <c r="F5" s="1"/>
    </row>
    <row r="7" spans="1:23" ht="23.25" thickBot="1">
      <c r="A7" s="356" t="s">
        <v>191</v>
      </c>
      <c r="B7" s="356"/>
      <c r="C7" s="356"/>
      <c r="D7" s="356"/>
      <c r="E7" s="356"/>
      <c r="F7" s="121"/>
    </row>
    <row r="8" spans="1:23" ht="18.75">
      <c r="A8" s="136"/>
      <c r="B8" s="63" t="s">
        <v>192</v>
      </c>
      <c r="C8" s="64" t="s">
        <v>25</v>
      </c>
      <c r="D8" s="64" t="s">
        <v>131</v>
      </c>
      <c r="E8" s="65" t="s">
        <v>26</v>
      </c>
      <c r="F8" s="121"/>
    </row>
    <row r="9" spans="1:23" ht="18.75">
      <c r="A9" s="68" t="s">
        <v>27</v>
      </c>
      <c r="B9" s="68" t="s">
        <v>193</v>
      </c>
      <c r="C9" s="69" t="s">
        <v>133</v>
      </c>
      <c r="D9" s="69" t="s">
        <v>133</v>
      </c>
      <c r="E9" s="28" t="s">
        <v>56</v>
      </c>
      <c r="F9" s="121"/>
    </row>
    <row r="10" spans="1:23" ht="23.25" customHeight="1" thickBot="1">
      <c r="A10" s="70"/>
      <c r="B10" s="129" t="s">
        <v>135</v>
      </c>
      <c r="C10" s="71" t="s">
        <v>44</v>
      </c>
      <c r="D10" s="71" t="s">
        <v>136</v>
      </c>
      <c r="E10" s="34" t="s">
        <v>33</v>
      </c>
      <c r="F10" s="121"/>
      <c r="G10" s="293"/>
    </row>
    <row r="11" spans="1:23" ht="23.25" customHeight="1" thickBot="1">
      <c r="A11" s="171" t="s">
        <v>194</v>
      </c>
      <c r="B11" s="171" t="s">
        <v>195</v>
      </c>
      <c r="C11" s="171">
        <v>100</v>
      </c>
      <c r="D11" s="171">
        <v>1200</v>
      </c>
      <c r="E11" s="242" t="s">
        <v>500</v>
      </c>
      <c r="F11" s="121"/>
      <c r="G11" s="295"/>
      <c r="W11" s="273" t="s">
        <v>721</v>
      </c>
    </row>
    <row r="12" spans="1:23" ht="23.25" hidden="1" customHeight="1" thickBot="1">
      <c r="A12" s="243" t="s">
        <v>992</v>
      </c>
      <c r="B12" s="357" t="s">
        <v>195</v>
      </c>
      <c r="C12" s="359" t="s">
        <v>196</v>
      </c>
      <c r="D12" s="357">
        <v>7000</v>
      </c>
      <c r="E12" s="360" t="s">
        <v>766</v>
      </c>
      <c r="F12" s="121"/>
      <c r="G12" s="364"/>
      <c r="W12" s="362" t="s">
        <v>767</v>
      </c>
    </row>
    <row r="13" spans="1:23" ht="24" hidden="1" thickBot="1">
      <c r="A13" s="244" t="s">
        <v>525</v>
      </c>
      <c r="B13" s="358"/>
      <c r="C13" s="359"/>
      <c r="D13" s="358"/>
      <c r="E13" s="361"/>
      <c r="G13" s="365"/>
      <c r="W13" s="362"/>
    </row>
    <row r="14" spans="1:23" ht="18.75">
      <c r="A14" s="137"/>
      <c r="G14" s="51"/>
    </row>
    <row r="15" spans="1:23" ht="20.25">
      <c r="A15" s="138"/>
      <c r="G15" s="51"/>
      <c r="K15" s="139"/>
      <c r="L15" s="140"/>
      <c r="M15" s="141"/>
      <c r="N15" s="140"/>
    </row>
    <row r="16" spans="1:23" ht="20.25">
      <c r="A16" s="137"/>
      <c r="G16" s="51"/>
      <c r="K16" s="139"/>
      <c r="L16" s="140"/>
      <c r="M16" s="141"/>
      <c r="N16" s="140"/>
    </row>
    <row r="17" spans="1:23" ht="20.25">
      <c r="A17" s="137"/>
      <c r="G17" s="51"/>
      <c r="K17" s="139"/>
      <c r="L17" s="140"/>
      <c r="M17" s="141"/>
      <c r="N17" s="140"/>
    </row>
    <row r="18" spans="1:23" ht="12.75" customHeight="1">
      <c r="G18" s="51"/>
      <c r="K18" s="140"/>
      <c r="L18" s="140"/>
      <c r="M18" s="141"/>
      <c r="N18" s="140"/>
    </row>
    <row r="19" spans="1:23" ht="15.75" thickBot="1">
      <c r="A19" s="346" t="s">
        <v>197</v>
      </c>
      <c r="B19" s="346"/>
      <c r="C19" s="346"/>
      <c r="D19" s="346"/>
      <c r="E19" s="346"/>
      <c r="F19" s="121"/>
      <c r="G19" s="51"/>
      <c r="K19" s="140"/>
      <c r="L19" s="140"/>
      <c r="M19" s="140"/>
      <c r="N19" s="140"/>
    </row>
    <row r="20" spans="1:23" ht="15.75" thickBot="1">
      <c r="A20" s="346"/>
      <c r="B20" s="346"/>
      <c r="C20" s="346"/>
      <c r="D20" s="346"/>
      <c r="E20" s="346"/>
      <c r="F20" s="121"/>
      <c r="G20" s="51"/>
    </row>
    <row r="21" spans="1:23" ht="18.75">
      <c r="A21" s="136"/>
      <c r="B21" s="63" t="s">
        <v>192</v>
      </c>
      <c r="C21" s="64" t="s">
        <v>25</v>
      </c>
      <c r="D21" s="64" t="s">
        <v>131</v>
      </c>
      <c r="E21" s="65" t="s">
        <v>26</v>
      </c>
      <c r="F21" s="64"/>
      <c r="G21" s="51"/>
    </row>
    <row r="22" spans="1:23" ht="21" customHeight="1">
      <c r="A22" s="68" t="s">
        <v>27</v>
      </c>
      <c r="B22" s="68" t="s">
        <v>193</v>
      </c>
      <c r="C22" s="69" t="s">
        <v>133</v>
      </c>
      <c r="D22" s="69" t="s">
        <v>133</v>
      </c>
      <c r="E22" s="28" t="s">
        <v>56</v>
      </c>
      <c r="F22" s="69" t="s">
        <v>134</v>
      </c>
      <c r="G22" s="51"/>
    </row>
    <row r="23" spans="1:23" ht="19.5" customHeight="1" thickBot="1">
      <c r="A23" s="70"/>
      <c r="B23" s="129" t="s">
        <v>135</v>
      </c>
      <c r="C23" s="71" t="s">
        <v>44</v>
      </c>
      <c r="D23" s="71" t="s">
        <v>136</v>
      </c>
      <c r="E23" s="34" t="s">
        <v>33</v>
      </c>
      <c r="F23" s="142"/>
      <c r="G23" s="318"/>
    </row>
    <row r="24" spans="1:23" ht="24" hidden="1" customHeight="1" thickBot="1">
      <c r="A24" s="70"/>
      <c r="B24" s="129"/>
      <c r="C24" s="71"/>
      <c r="D24" s="71"/>
      <c r="E24" s="173"/>
      <c r="F24" s="140"/>
      <c r="G24" s="51"/>
    </row>
    <row r="25" spans="1:23" ht="24" thickBot="1">
      <c r="A25" s="171" t="s">
        <v>198</v>
      </c>
      <c r="B25" s="171" t="s">
        <v>199</v>
      </c>
      <c r="C25" s="171">
        <v>100</v>
      </c>
      <c r="D25" s="171">
        <v>2000</v>
      </c>
      <c r="E25" s="242" t="s">
        <v>501</v>
      </c>
      <c r="F25" s="121"/>
      <c r="G25" s="300"/>
      <c r="W25" s="273" t="s">
        <v>722</v>
      </c>
    </row>
    <row r="26" spans="1:23" ht="24" hidden="1" thickBot="1">
      <c r="A26" s="243" t="s">
        <v>991</v>
      </c>
      <c r="B26" s="368" t="s">
        <v>199</v>
      </c>
      <c r="C26" s="368" t="s">
        <v>196</v>
      </c>
      <c r="D26" s="368">
        <v>20000</v>
      </c>
      <c r="E26" s="368" t="s">
        <v>527</v>
      </c>
      <c r="G26" s="366"/>
      <c r="W26" s="363" t="s">
        <v>723</v>
      </c>
    </row>
    <row r="27" spans="1:23" ht="23.25" hidden="1" customHeight="1" thickBot="1">
      <c r="A27" s="244" t="s">
        <v>526</v>
      </c>
      <c r="B27" s="368"/>
      <c r="C27" s="368"/>
      <c r="D27" s="368"/>
      <c r="E27" s="368"/>
      <c r="G27" s="367"/>
      <c r="W27" s="363"/>
    </row>
  </sheetData>
  <sheetProtection selectLockedCells="1" selectUnlockedCells="1"/>
  <mergeCells count="14">
    <mergeCell ref="W12:W13"/>
    <mergeCell ref="W26:W27"/>
    <mergeCell ref="G12:G13"/>
    <mergeCell ref="G26:G27"/>
    <mergeCell ref="B26:B27"/>
    <mergeCell ref="C26:C27"/>
    <mergeCell ref="D26:D27"/>
    <mergeCell ref="E26:E27"/>
    <mergeCell ref="A7:E7"/>
    <mergeCell ref="A19:E20"/>
    <mergeCell ref="B12:B13"/>
    <mergeCell ref="C12:C13"/>
    <mergeCell ref="D12:D13"/>
    <mergeCell ref="E12:E13"/>
  </mergeCells>
  <phoneticPr fontId="36" type="noConversion"/>
  <pageMargins left="0.7" right="0.7" top="0.75" bottom="0.75" header="0.51180555555555551" footer="0.51180555555555551"/>
  <pageSetup paperSize="9" scale="89" firstPageNumber="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6"/>
  <dimension ref="A1:W82"/>
  <sheetViews>
    <sheetView zoomScaleNormal="100" workbookViewId="0">
      <selection activeCell="J15" sqref="J15"/>
    </sheetView>
  </sheetViews>
  <sheetFormatPr defaultRowHeight="12.75"/>
  <cols>
    <col min="1" max="1" width="4.28515625" customWidth="1"/>
    <col min="5" max="5" width="11.42578125" customWidth="1"/>
    <col min="6" max="6" width="7.42578125" customWidth="1"/>
    <col min="10" max="10" width="12.140625" style="19" customWidth="1"/>
    <col min="11" max="11" width="3.7109375" customWidth="1"/>
    <col min="23" max="23" width="0" style="272" hidden="1" customWidth="1"/>
  </cols>
  <sheetData>
    <row r="1" spans="1:23" ht="15.75">
      <c r="A1" s="183"/>
      <c r="B1" s="184"/>
      <c r="J1"/>
    </row>
    <row r="2" spans="1:23" ht="15.75">
      <c r="A2" s="183"/>
      <c r="B2" s="185"/>
      <c r="C2" s="186"/>
      <c r="D2" s="186"/>
      <c r="J2"/>
    </row>
    <row r="3" spans="1:23" ht="15.75">
      <c r="A3" s="187"/>
      <c r="B3" s="188"/>
      <c r="C3" s="189"/>
      <c r="D3" s="186"/>
      <c r="J3"/>
    </row>
    <row r="4" spans="1:23" ht="12.75" customHeight="1">
      <c r="J4"/>
    </row>
    <row r="5" spans="1:23">
      <c r="A5" s="190"/>
      <c r="B5" s="191"/>
      <c r="C5" s="191"/>
      <c r="D5" s="191"/>
      <c r="E5" s="191"/>
      <c r="F5" s="190"/>
      <c r="G5" s="191"/>
      <c r="H5" s="191"/>
      <c r="I5" s="191"/>
      <c r="J5" s="192"/>
    </row>
    <row r="6" spans="1:23">
      <c r="A6" s="190"/>
      <c r="B6" s="191"/>
      <c r="C6" s="191"/>
      <c r="D6" s="191"/>
      <c r="E6" s="191"/>
      <c r="F6" s="190"/>
      <c r="G6" s="191"/>
      <c r="H6" s="191"/>
      <c r="I6" s="191"/>
      <c r="J6" s="192"/>
    </row>
    <row r="7" spans="1:23">
      <c r="A7" s="190"/>
      <c r="B7" s="369" t="s">
        <v>240</v>
      </c>
      <c r="C7" s="369"/>
      <c r="D7" s="369"/>
      <c r="E7" s="369"/>
      <c r="F7" s="193"/>
      <c r="G7" s="369" t="s">
        <v>241</v>
      </c>
      <c r="H7" s="369"/>
      <c r="I7" s="369"/>
      <c r="J7" s="369"/>
    </row>
    <row r="8" spans="1:23" ht="12.75" customHeight="1">
      <c r="A8" s="190"/>
      <c r="B8" s="377" t="s">
        <v>27</v>
      </c>
      <c r="C8" s="379" t="s">
        <v>242</v>
      </c>
      <c r="D8" s="377" t="s">
        <v>243</v>
      </c>
      <c r="E8" s="377" t="s">
        <v>341</v>
      </c>
      <c r="F8" s="190"/>
      <c r="G8" s="377" t="s">
        <v>27</v>
      </c>
      <c r="H8" s="379" t="s">
        <v>242</v>
      </c>
      <c r="I8" s="377" t="s">
        <v>244</v>
      </c>
      <c r="J8" s="377" t="s">
        <v>341</v>
      </c>
    </row>
    <row r="9" spans="1:23">
      <c r="A9" s="190"/>
      <c r="B9" s="377"/>
      <c r="C9" s="379"/>
      <c r="D9" s="377"/>
      <c r="E9" s="377"/>
      <c r="F9" s="190"/>
      <c r="G9" s="377"/>
      <c r="H9" s="379"/>
      <c r="I9" s="377"/>
      <c r="J9" s="377"/>
    </row>
    <row r="10" spans="1:23" ht="20.25" customHeight="1" thickBot="1">
      <c r="A10" s="190"/>
      <c r="B10" s="378"/>
      <c r="C10" s="380"/>
      <c r="D10" s="378"/>
      <c r="E10" s="378"/>
      <c r="F10" s="190"/>
      <c r="G10" s="378"/>
      <c r="H10" s="380"/>
      <c r="I10" s="378"/>
      <c r="J10" s="378"/>
    </row>
    <row r="11" spans="1:23">
      <c r="A11" s="190"/>
      <c r="B11" s="195" t="s">
        <v>245</v>
      </c>
      <c r="C11" s="195" t="s">
        <v>247</v>
      </c>
      <c r="D11" s="195">
        <v>285</v>
      </c>
      <c r="E11" s="195" t="s">
        <v>502</v>
      </c>
      <c r="F11" s="194"/>
      <c r="G11" s="195" t="s">
        <v>246</v>
      </c>
      <c r="H11" s="195" t="s">
        <v>249</v>
      </c>
      <c r="I11" s="195">
        <v>63</v>
      </c>
      <c r="J11" s="195" t="s">
        <v>505</v>
      </c>
      <c r="K11" s="223"/>
      <c r="W11" s="274" t="s">
        <v>724</v>
      </c>
    </row>
    <row r="12" spans="1:23">
      <c r="A12" s="190"/>
      <c r="B12" s="195" t="s">
        <v>245</v>
      </c>
      <c r="C12" s="195" t="s">
        <v>248</v>
      </c>
      <c r="D12" s="195"/>
      <c r="E12" s="195" t="s">
        <v>503</v>
      </c>
      <c r="F12" s="194"/>
      <c r="G12" s="195" t="s">
        <v>246</v>
      </c>
      <c r="H12" s="195" t="s">
        <v>250</v>
      </c>
      <c r="I12" s="195">
        <v>55</v>
      </c>
      <c r="J12" s="195" t="s">
        <v>507</v>
      </c>
      <c r="K12" s="223"/>
      <c r="W12" s="274" t="s">
        <v>725</v>
      </c>
    </row>
    <row r="13" spans="1:23">
      <c r="A13" s="190"/>
      <c r="B13" s="195" t="s">
        <v>245</v>
      </c>
      <c r="C13" s="195" t="s">
        <v>249</v>
      </c>
      <c r="D13" s="195">
        <v>98</v>
      </c>
      <c r="E13" s="195" t="s">
        <v>504</v>
      </c>
      <c r="F13" s="194"/>
      <c r="G13" s="195" t="s">
        <v>246</v>
      </c>
      <c r="H13" s="195" t="s">
        <v>251</v>
      </c>
      <c r="I13" s="195">
        <v>47</v>
      </c>
      <c r="J13" s="195" t="s">
        <v>509</v>
      </c>
      <c r="K13" s="223"/>
      <c r="W13" s="274" t="s">
        <v>726</v>
      </c>
    </row>
    <row r="14" spans="1:23">
      <c r="A14" s="190"/>
      <c r="B14" s="195" t="s">
        <v>245</v>
      </c>
      <c r="C14" s="195" t="s">
        <v>250</v>
      </c>
      <c r="D14" s="195">
        <v>89</v>
      </c>
      <c r="E14" s="195" t="s">
        <v>506</v>
      </c>
      <c r="F14" s="194"/>
      <c r="G14" s="195" t="s">
        <v>246</v>
      </c>
      <c r="H14" s="195" t="s">
        <v>549</v>
      </c>
      <c r="I14" s="195">
        <v>23</v>
      </c>
      <c r="J14" s="195" t="s">
        <v>1046</v>
      </c>
      <c r="K14" s="223"/>
      <c r="W14" s="274" t="s">
        <v>727</v>
      </c>
    </row>
    <row r="15" spans="1:23">
      <c r="A15" s="190"/>
      <c r="B15" s="195" t="s">
        <v>245</v>
      </c>
      <c r="C15" s="195" t="s">
        <v>251</v>
      </c>
      <c r="D15" s="195">
        <v>72</v>
      </c>
      <c r="E15" s="195" t="s">
        <v>508</v>
      </c>
      <c r="F15" s="194"/>
      <c r="G15" s="195" t="s">
        <v>246</v>
      </c>
      <c r="H15" s="195" t="s">
        <v>252</v>
      </c>
      <c r="I15" s="195">
        <v>35</v>
      </c>
      <c r="J15" s="195" t="s">
        <v>1059</v>
      </c>
      <c r="K15" s="223"/>
      <c r="W15" s="274" t="s">
        <v>728</v>
      </c>
    </row>
    <row r="16" spans="1:23">
      <c r="A16" s="190"/>
      <c r="B16" s="195" t="s">
        <v>245</v>
      </c>
      <c r="C16" s="195" t="s">
        <v>252</v>
      </c>
      <c r="D16" s="195">
        <v>57</v>
      </c>
      <c r="E16" s="195" t="s">
        <v>510</v>
      </c>
      <c r="F16" s="194"/>
      <c r="G16" s="195" t="s">
        <v>246</v>
      </c>
      <c r="H16" s="195" t="s">
        <v>253</v>
      </c>
      <c r="I16" s="195">
        <v>30</v>
      </c>
      <c r="J16" s="195" t="s">
        <v>511</v>
      </c>
      <c r="K16" s="223"/>
      <c r="W16" s="274" t="s">
        <v>729</v>
      </c>
    </row>
    <row r="17" spans="1:23">
      <c r="A17" s="190"/>
      <c r="B17" s="195" t="s">
        <v>245</v>
      </c>
      <c r="C17" s="195" t="s">
        <v>253</v>
      </c>
      <c r="D17" s="195">
        <v>44</v>
      </c>
      <c r="E17" s="195" t="s">
        <v>512</v>
      </c>
      <c r="F17" s="194"/>
      <c r="G17" s="195" t="s">
        <v>246</v>
      </c>
      <c r="H17" s="195" t="s">
        <v>254</v>
      </c>
      <c r="I17" s="195">
        <v>26</v>
      </c>
      <c r="J17" s="195" t="s">
        <v>513</v>
      </c>
      <c r="K17" s="223"/>
      <c r="W17" s="274" t="s">
        <v>730</v>
      </c>
    </row>
    <row r="18" spans="1:23">
      <c r="A18" s="190"/>
      <c r="B18" s="195" t="s">
        <v>245</v>
      </c>
      <c r="C18" s="195" t="s">
        <v>254</v>
      </c>
      <c r="D18" s="195">
        <v>36</v>
      </c>
      <c r="E18" s="195" t="s">
        <v>514</v>
      </c>
      <c r="F18" s="194"/>
      <c r="G18" s="195" t="s">
        <v>246</v>
      </c>
      <c r="H18" s="195" t="s">
        <v>255</v>
      </c>
      <c r="I18" s="195">
        <v>21</v>
      </c>
      <c r="J18" s="195" t="s">
        <v>515</v>
      </c>
      <c r="K18" s="223"/>
      <c r="W18" s="274" t="s">
        <v>731</v>
      </c>
    </row>
    <row r="19" spans="1:23">
      <c r="A19" s="190"/>
      <c r="B19" s="195" t="s">
        <v>245</v>
      </c>
      <c r="C19" s="195" t="s">
        <v>255</v>
      </c>
      <c r="D19" s="195">
        <v>30.5</v>
      </c>
      <c r="E19" s="195" t="s">
        <v>1055</v>
      </c>
      <c r="F19" s="194"/>
      <c r="K19" s="223"/>
      <c r="W19" s="274" t="s">
        <v>732</v>
      </c>
    </row>
    <row r="20" spans="1:23">
      <c r="A20" s="190"/>
      <c r="B20" s="195" t="s">
        <v>245</v>
      </c>
      <c r="C20" s="195" t="s">
        <v>547</v>
      </c>
      <c r="D20" s="195"/>
      <c r="E20" s="195" t="s">
        <v>550</v>
      </c>
      <c r="F20" s="194"/>
      <c r="K20" s="223"/>
      <c r="W20" s="274" t="s">
        <v>733</v>
      </c>
    </row>
    <row r="21" spans="1:23">
      <c r="A21" s="190"/>
      <c r="B21" s="195" t="s">
        <v>245</v>
      </c>
      <c r="C21" s="195" t="s">
        <v>256</v>
      </c>
      <c r="D21" s="195">
        <v>27</v>
      </c>
      <c r="E21" s="195" t="s">
        <v>516</v>
      </c>
      <c r="F21" s="194"/>
      <c r="K21" s="223"/>
      <c r="W21" s="274" t="s">
        <v>733</v>
      </c>
    </row>
    <row r="22" spans="1:23">
      <c r="A22" s="190"/>
      <c r="B22" s="195" t="s">
        <v>245</v>
      </c>
      <c r="C22" s="195" t="s">
        <v>168</v>
      </c>
      <c r="D22" s="195">
        <v>23</v>
      </c>
      <c r="E22" s="195" t="s">
        <v>517</v>
      </c>
      <c r="F22" s="194"/>
      <c r="K22" s="223"/>
      <c r="W22" s="274" t="s">
        <v>734</v>
      </c>
    </row>
    <row r="23" spans="1:23">
      <c r="A23" s="190"/>
      <c r="B23" s="195" t="s">
        <v>245</v>
      </c>
      <c r="C23" s="195" t="s">
        <v>170</v>
      </c>
      <c r="D23" s="195">
        <v>20</v>
      </c>
      <c r="E23" s="195" t="s">
        <v>518</v>
      </c>
      <c r="F23" s="194"/>
      <c r="K23" s="223"/>
      <c r="W23" s="274" t="s">
        <v>735</v>
      </c>
    </row>
    <row r="24" spans="1:23">
      <c r="A24" s="190"/>
      <c r="B24" s="195" t="s">
        <v>245</v>
      </c>
      <c r="C24" s="195" t="s">
        <v>172</v>
      </c>
      <c r="D24" s="195">
        <v>17</v>
      </c>
      <c r="E24" s="195" t="s">
        <v>519</v>
      </c>
      <c r="F24" s="194"/>
      <c r="K24" s="223"/>
      <c r="W24" s="274" t="s">
        <v>736</v>
      </c>
    </row>
    <row r="25" spans="1:23">
      <c r="A25" s="190"/>
      <c r="F25" s="194"/>
      <c r="K25" s="223"/>
      <c r="W25" s="274" t="s">
        <v>737</v>
      </c>
    </row>
    <row r="26" spans="1:23">
      <c r="A26" s="190"/>
      <c r="F26" s="194"/>
      <c r="G26" s="223"/>
      <c r="H26" s="223"/>
      <c r="I26" s="223"/>
      <c r="J26" s="223"/>
      <c r="K26" s="223"/>
      <c r="W26" s="274" t="s">
        <v>738</v>
      </c>
    </row>
    <row r="27" spans="1:23" hidden="1">
      <c r="A27" s="190"/>
      <c r="B27" s="248" t="s">
        <v>245</v>
      </c>
      <c r="C27" s="248" t="s">
        <v>315</v>
      </c>
      <c r="D27" s="248"/>
      <c r="E27" s="248" t="s">
        <v>520</v>
      </c>
      <c r="F27" s="194"/>
      <c r="G27" s="223"/>
      <c r="H27" s="223"/>
      <c r="I27" s="223"/>
      <c r="J27" s="223"/>
      <c r="K27" s="223"/>
      <c r="W27" s="274" t="s">
        <v>739</v>
      </c>
    </row>
    <row r="28" spans="1:23" hidden="1">
      <c r="A28" s="190"/>
      <c r="B28" s="248" t="s">
        <v>245</v>
      </c>
      <c r="C28" s="248" t="s">
        <v>548</v>
      </c>
      <c r="D28" s="248"/>
      <c r="E28" s="248" t="s">
        <v>551</v>
      </c>
      <c r="F28" s="276"/>
    </row>
    <row r="29" spans="1:23">
      <c r="A29" s="190"/>
    </row>
    <row r="30" spans="1:23">
      <c r="A30" s="190"/>
    </row>
    <row r="31" spans="1:23" ht="10.5" customHeight="1">
      <c r="A31" s="199"/>
      <c r="B31" s="140"/>
      <c r="C31" s="140"/>
      <c r="D31" s="140"/>
      <c r="E31" s="140"/>
      <c r="F31" s="140"/>
    </row>
    <row r="32" spans="1:23" hidden="1">
      <c r="A32" s="199"/>
      <c r="B32" s="223"/>
      <c r="C32" s="223"/>
      <c r="D32" s="223"/>
      <c r="E32" s="223"/>
      <c r="F32" s="194"/>
      <c r="G32" s="196"/>
      <c r="H32" s="197"/>
      <c r="I32" s="198"/>
      <c r="J32" s="194"/>
    </row>
    <row r="33" spans="1:23" hidden="1">
      <c r="A33" s="199"/>
      <c r="B33" s="140"/>
      <c r="C33" s="140"/>
      <c r="D33" s="140"/>
      <c r="E33" s="140"/>
      <c r="F33" s="140"/>
      <c r="G33" s="196"/>
      <c r="H33" s="197"/>
      <c r="I33" s="199"/>
      <c r="J33" s="194"/>
    </row>
    <row r="34" spans="1:23" hidden="1">
      <c r="A34" s="199"/>
      <c r="B34" s="223"/>
      <c r="C34" s="223"/>
      <c r="D34" s="223"/>
      <c r="E34" s="223"/>
      <c r="F34" s="194"/>
      <c r="G34" s="196"/>
      <c r="H34" s="197"/>
      <c r="I34" s="198"/>
      <c r="J34" s="194"/>
    </row>
    <row r="35" spans="1:23" ht="34.5" customHeight="1">
      <c r="A35" s="190"/>
      <c r="B35" s="191"/>
      <c r="C35" s="191"/>
      <c r="D35" s="191"/>
      <c r="E35" s="191"/>
      <c r="F35" s="194"/>
      <c r="G35" s="196"/>
      <c r="H35" s="197"/>
      <c r="I35" s="198"/>
      <c r="J35" s="194"/>
    </row>
    <row r="36" spans="1:23">
      <c r="A36" s="190"/>
      <c r="B36" s="370" t="s">
        <v>257</v>
      </c>
      <c r="C36" s="370"/>
      <c r="D36" s="370"/>
      <c r="E36" s="370"/>
      <c r="F36" s="194"/>
      <c r="G36" s="226"/>
      <c r="H36" s="226"/>
      <c r="I36" s="226"/>
      <c r="J36" s="226"/>
    </row>
    <row r="37" spans="1:23" ht="12.75" customHeight="1">
      <c r="A37" s="190"/>
      <c r="B37" s="371" t="s">
        <v>27</v>
      </c>
      <c r="C37" s="374" t="s">
        <v>242</v>
      </c>
      <c r="D37" s="371" t="s">
        <v>243</v>
      </c>
      <c r="E37" s="371" t="s">
        <v>341</v>
      </c>
      <c r="F37" s="194"/>
      <c r="G37" s="226"/>
      <c r="H37" s="226"/>
      <c r="I37" s="226"/>
      <c r="J37" s="226"/>
    </row>
    <row r="38" spans="1:23">
      <c r="A38" s="190"/>
      <c r="B38" s="372"/>
      <c r="C38" s="375"/>
      <c r="D38" s="372"/>
      <c r="E38" s="372"/>
      <c r="F38" s="194"/>
      <c r="G38" s="226"/>
      <c r="H38" s="226"/>
      <c r="I38" s="226"/>
      <c r="J38" s="226"/>
    </row>
    <row r="39" spans="1:23" ht="18.75" customHeight="1" thickBot="1">
      <c r="A39" s="190"/>
      <c r="B39" s="373"/>
      <c r="C39" s="376"/>
      <c r="D39" s="373"/>
      <c r="E39" s="373"/>
      <c r="F39" s="194"/>
      <c r="G39" s="226"/>
      <c r="H39" s="226"/>
      <c r="I39" s="226"/>
      <c r="J39" s="226"/>
    </row>
    <row r="40" spans="1:23">
      <c r="A40" s="190"/>
      <c r="B40" s="195" t="s">
        <v>258</v>
      </c>
      <c r="C40" s="195" t="s">
        <v>247</v>
      </c>
      <c r="D40" s="195"/>
      <c r="E40" s="195" t="s">
        <v>983</v>
      </c>
      <c r="F40" s="194"/>
      <c r="G40" s="226"/>
      <c r="H40" s="226"/>
      <c r="I40" s="226"/>
      <c r="J40" s="226"/>
      <c r="W40" s="274" t="s">
        <v>740</v>
      </c>
    </row>
    <row r="41" spans="1:23">
      <c r="A41" s="190"/>
      <c r="B41" s="195" t="s">
        <v>258</v>
      </c>
      <c r="C41" s="195" t="s">
        <v>249</v>
      </c>
      <c r="D41" s="195">
        <v>55</v>
      </c>
      <c r="E41" s="195" t="s">
        <v>552</v>
      </c>
      <c r="F41" s="194"/>
      <c r="G41" s="226"/>
      <c r="H41" s="226"/>
      <c r="I41" s="226"/>
      <c r="J41" s="226"/>
      <c r="W41" s="274" t="s">
        <v>741</v>
      </c>
    </row>
    <row r="42" spans="1:23">
      <c r="A42" s="190"/>
      <c r="B42" s="195" t="s">
        <v>258</v>
      </c>
      <c r="C42" s="195" t="s">
        <v>250</v>
      </c>
      <c r="D42" s="195">
        <v>52</v>
      </c>
      <c r="E42" s="195" t="s">
        <v>979</v>
      </c>
      <c r="F42" s="194"/>
      <c r="G42" s="226"/>
      <c r="H42" s="226"/>
      <c r="I42" s="226"/>
      <c r="J42" s="226"/>
      <c r="W42" s="274" t="s">
        <v>742</v>
      </c>
    </row>
    <row r="43" spans="1:23">
      <c r="A43" s="190"/>
      <c r="B43" s="195" t="s">
        <v>258</v>
      </c>
      <c r="C43" s="195" t="s">
        <v>251</v>
      </c>
      <c r="D43" s="195">
        <v>44</v>
      </c>
      <c r="E43" s="195" t="s">
        <v>553</v>
      </c>
      <c r="F43" s="194"/>
      <c r="G43" s="226"/>
      <c r="H43" s="226"/>
      <c r="I43" s="226"/>
      <c r="J43" s="226"/>
      <c r="W43" s="274" t="s">
        <v>743</v>
      </c>
    </row>
    <row r="44" spans="1:23">
      <c r="A44" s="190"/>
      <c r="B44" s="195" t="s">
        <v>258</v>
      </c>
      <c r="C44" s="195" t="s">
        <v>549</v>
      </c>
      <c r="D44" s="195">
        <v>36</v>
      </c>
      <c r="E44" s="195" t="s">
        <v>554</v>
      </c>
      <c r="F44" s="194"/>
      <c r="G44" s="226"/>
      <c r="H44" s="226"/>
      <c r="I44" s="226"/>
      <c r="J44" s="226"/>
      <c r="W44" s="274" t="s">
        <v>744</v>
      </c>
    </row>
    <row r="45" spans="1:23">
      <c r="A45" s="190"/>
      <c r="B45" s="195" t="s">
        <v>258</v>
      </c>
      <c r="C45" s="195" t="s">
        <v>252</v>
      </c>
      <c r="D45" s="195">
        <v>32</v>
      </c>
      <c r="E45" s="195" t="s">
        <v>980</v>
      </c>
      <c r="F45" s="194"/>
      <c r="G45" s="226"/>
      <c r="H45" s="226"/>
      <c r="I45" s="226"/>
      <c r="J45" s="226"/>
      <c r="W45" s="274" t="s">
        <v>745</v>
      </c>
    </row>
    <row r="46" spans="1:23">
      <c r="A46" s="190"/>
      <c r="B46" s="195" t="s">
        <v>258</v>
      </c>
      <c r="C46" s="195" t="s">
        <v>253</v>
      </c>
      <c r="D46" s="195">
        <v>29</v>
      </c>
      <c r="E46" s="195" t="s">
        <v>521</v>
      </c>
      <c r="F46" s="194"/>
      <c r="G46" s="226"/>
      <c r="H46" s="226"/>
      <c r="I46" s="226"/>
      <c r="J46" s="226"/>
      <c r="W46" s="274" t="s">
        <v>746</v>
      </c>
    </row>
    <row r="47" spans="1:23">
      <c r="A47" s="190"/>
      <c r="B47" s="195" t="s">
        <v>258</v>
      </c>
      <c r="C47" s="195" t="s">
        <v>254</v>
      </c>
      <c r="D47" s="195">
        <v>25</v>
      </c>
      <c r="E47" s="195" t="s">
        <v>522</v>
      </c>
      <c r="F47" s="194"/>
      <c r="G47" s="226"/>
      <c r="H47" s="226"/>
      <c r="I47" s="226"/>
      <c r="J47" s="226"/>
      <c r="W47" s="274" t="s">
        <v>747</v>
      </c>
    </row>
    <row r="48" spans="1:23">
      <c r="A48" s="190"/>
      <c r="B48" s="195" t="s">
        <v>258</v>
      </c>
      <c r="C48" s="195" t="s">
        <v>255</v>
      </c>
      <c r="D48" s="195">
        <v>23</v>
      </c>
      <c r="E48" s="195" t="s">
        <v>523</v>
      </c>
      <c r="F48" s="194"/>
      <c r="G48" s="225"/>
      <c r="H48" s="226"/>
      <c r="I48" s="225"/>
      <c r="J48" s="227"/>
      <c r="W48" s="274" t="s">
        <v>748</v>
      </c>
    </row>
    <row r="49" spans="1:23">
      <c r="A49" s="190"/>
      <c r="F49" s="194"/>
      <c r="G49" s="225"/>
      <c r="H49" s="226"/>
      <c r="I49" s="225"/>
      <c r="J49" s="227"/>
      <c r="W49" s="274" t="s">
        <v>749</v>
      </c>
    </row>
    <row r="50" spans="1:23">
      <c r="A50" s="190"/>
      <c r="F50" s="194"/>
      <c r="G50" s="225"/>
      <c r="H50" s="226"/>
      <c r="I50" s="225"/>
      <c r="J50" s="227"/>
      <c r="W50" s="274" t="s">
        <v>750</v>
      </c>
    </row>
    <row r="51" spans="1:23">
      <c r="A51" s="190"/>
      <c r="F51" s="194"/>
      <c r="G51" s="196"/>
      <c r="H51" s="197"/>
      <c r="I51" s="197"/>
      <c r="J51" s="194"/>
      <c r="W51" s="274" t="s">
        <v>751</v>
      </c>
    </row>
    <row r="52" spans="1:23">
      <c r="A52" s="190"/>
      <c r="F52" s="194"/>
      <c r="G52" s="199"/>
      <c r="H52" s="199"/>
      <c r="I52" s="199"/>
      <c r="J52" s="200"/>
      <c r="W52" s="274" t="s">
        <v>752</v>
      </c>
    </row>
    <row r="53" spans="1:23">
      <c r="A53" s="190"/>
      <c r="F53" s="194"/>
      <c r="G53" s="190"/>
      <c r="H53" s="190"/>
      <c r="I53" s="190"/>
      <c r="J53" s="201"/>
    </row>
    <row r="54" spans="1:23">
      <c r="A54" s="190"/>
      <c r="F54" s="276"/>
      <c r="G54" s="190"/>
      <c r="H54" s="190"/>
      <c r="I54" s="190"/>
      <c r="J54" s="201"/>
    </row>
    <row r="55" spans="1:23">
      <c r="A55" s="190"/>
      <c r="G55" s="369"/>
      <c r="H55" s="369"/>
      <c r="I55" s="369"/>
      <c r="J55" s="369"/>
    </row>
    <row r="56" spans="1:23" ht="12.75" customHeight="1">
      <c r="A56" s="190"/>
      <c r="G56" s="225"/>
      <c r="H56" s="226"/>
      <c r="I56" s="225"/>
      <c r="J56" s="225"/>
    </row>
    <row r="57" spans="1:23">
      <c r="A57" s="190"/>
      <c r="B57" s="223"/>
      <c r="C57" s="223"/>
      <c r="D57" s="223"/>
      <c r="E57" s="223"/>
      <c r="F57" s="194"/>
      <c r="G57" s="225"/>
      <c r="H57" s="226"/>
      <c r="I57" s="225"/>
      <c r="J57" s="225"/>
    </row>
    <row r="58" spans="1:23" ht="19.5" customHeight="1">
      <c r="A58" s="190"/>
      <c r="B58" s="196"/>
      <c r="C58" s="196"/>
      <c r="D58" s="196"/>
      <c r="E58" s="194"/>
      <c r="F58" s="194"/>
      <c r="G58" s="225"/>
      <c r="H58" s="226"/>
      <c r="I58" s="225"/>
      <c r="J58" s="225"/>
    </row>
    <row r="59" spans="1:23">
      <c r="A59" s="190"/>
      <c r="B59" s="196"/>
      <c r="C59" s="196"/>
      <c r="D59" s="196"/>
      <c r="E59" s="194"/>
      <c r="F59" s="194"/>
      <c r="G59" s="223"/>
      <c r="H59" s="223"/>
      <c r="I59" s="223"/>
      <c r="J59" s="223"/>
    </row>
    <row r="60" spans="1:23" hidden="1">
      <c r="A60" s="190"/>
      <c r="B60" s="202"/>
      <c r="C60" s="202"/>
      <c r="D60" s="203"/>
      <c r="E60" s="204"/>
      <c r="F60" s="194"/>
      <c r="G60" s="199"/>
      <c r="H60" s="208"/>
      <c r="I60" s="194"/>
      <c r="J60" s="224"/>
    </row>
    <row r="61" spans="1:23" hidden="1">
      <c r="A61" s="190"/>
      <c r="B61" s="205"/>
      <c r="C61" s="205"/>
      <c r="D61" s="206"/>
      <c r="E61" s="207"/>
      <c r="F61" s="194"/>
      <c r="G61" s="199"/>
      <c r="H61" s="208"/>
      <c r="I61" s="194"/>
      <c r="J61" s="224"/>
    </row>
    <row r="62" spans="1:23" hidden="1">
      <c r="A62" s="190"/>
      <c r="B62" s="205"/>
      <c r="C62" s="205"/>
      <c r="D62" s="206"/>
      <c r="E62" s="207"/>
      <c r="F62" s="194"/>
      <c r="G62" s="140"/>
      <c r="H62" s="140"/>
      <c r="I62" s="140"/>
      <c r="J62" s="50"/>
    </row>
    <row r="63" spans="1:23" hidden="1">
      <c r="A63" s="190"/>
      <c r="B63" s="205"/>
      <c r="C63" s="205"/>
      <c r="D63" s="205"/>
      <c r="E63" s="207"/>
      <c r="F63" s="194"/>
      <c r="G63" s="199"/>
      <c r="H63" s="208"/>
      <c r="I63" s="194"/>
      <c r="J63" s="200"/>
    </row>
    <row r="64" spans="1:23" hidden="1">
      <c r="A64" s="190"/>
      <c r="B64" s="205"/>
      <c r="C64" s="205"/>
      <c r="D64" s="205"/>
      <c r="E64" s="207"/>
      <c r="F64" s="194"/>
      <c r="G64" s="199"/>
      <c r="H64" s="199"/>
      <c r="I64" s="199"/>
      <c r="J64" s="200"/>
    </row>
    <row r="65" spans="1:23" hidden="1">
      <c r="A65" s="190"/>
      <c r="B65" s="205"/>
      <c r="C65" s="205"/>
      <c r="D65" s="205"/>
      <c r="E65" s="207"/>
      <c r="F65" s="194"/>
      <c r="G65" s="199"/>
      <c r="H65" s="199"/>
      <c r="I65" s="199"/>
      <c r="J65" s="200"/>
    </row>
    <row r="66" spans="1:23">
      <c r="G66" s="140"/>
      <c r="H66" s="140"/>
      <c r="I66" s="140"/>
      <c r="J66" s="50"/>
    </row>
    <row r="70" spans="1:23">
      <c r="W70" s="274" t="s">
        <v>753</v>
      </c>
    </row>
    <row r="71" spans="1:23">
      <c r="W71" s="274" t="s">
        <v>754</v>
      </c>
    </row>
    <row r="72" spans="1:23">
      <c r="W72" s="274" t="s">
        <v>755</v>
      </c>
    </row>
    <row r="73" spans="1:23">
      <c r="W73" s="274" t="s">
        <v>756</v>
      </c>
    </row>
    <row r="74" spans="1:23">
      <c r="W74" s="274" t="s">
        <v>757</v>
      </c>
    </row>
    <row r="75" spans="1:23">
      <c r="W75" s="274" t="s">
        <v>758</v>
      </c>
    </row>
    <row r="76" spans="1:23">
      <c r="W76" s="274" t="s">
        <v>759</v>
      </c>
    </row>
    <row r="77" spans="1:23">
      <c r="W77" s="274" t="s">
        <v>760</v>
      </c>
    </row>
    <row r="78" spans="1:23">
      <c r="W78" s="274" t="s">
        <v>761</v>
      </c>
    </row>
    <row r="79" spans="1:23">
      <c r="W79" s="274" t="s">
        <v>762</v>
      </c>
    </row>
    <row r="80" spans="1:23">
      <c r="W80" s="274" t="s">
        <v>763</v>
      </c>
    </row>
    <row r="81" spans="23:23">
      <c r="W81" s="274" t="s">
        <v>764</v>
      </c>
    </row>
    <row r="82" spans="23:23">
      <c r="W82" s="274" t="s">
        <v>765</v>
      </c>
    </row>
  </sheetData>
  <sheetProtection selectLockedCells="1" selectUnlockedCells="1"/>
  <mergeCells count="16">
    <mergeCell ref="B7:E7"/>
    <mergeCell ref="G7:J7"/>
    <mergeCell ref="B8:B10"/>
    <mergeCell ref="C8:C10"/>
    <mergeCell ref="D8:D10"/>
    <mergeCell ref="E8:E10"/>
    <mergeCell ref="G8:G10"/>
    <mergeCell ref="H8:H10"/>
    <mergeCell ref="I8:I10"/>
    <mergeCell ref="J8:J10"/>
    <mergeCell ref="G55:J55"/>
    <mergeCell ref="B36:E36"/>
    <mergeCell ref="B37:B39"/>
    <mergeCell ref="C37:C39"/>
    <mergeCell ref="D37:D39"/>
    <mergeCell ref="E37:E39"/>
  </mergeCells>
  <phoneticPr fontId="36" type="noConversion"/>
  <pageMargins left="0.7" right="0.7" top="0.75" bottom="0.75" header="0.51180555555555551" footer="0.51180555555555551"/>
  <pageSetup paperSize="9" scale="93" firstPageNumber="0" orientation="portrait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18"/>
  <dimension ref="A2:X391"/>
  <sheetViews>
    <sheetView topLeftCell="A220" workbookViewId="0">
      <selection activeCell="H240" sqref="H240"/>
    </sheetView>
  </sheetViews>
  <sheetFormatPr defaultRowHeight="12.75"/>
  <cols>
    <col min="1" max="1" width="12.85546875" style="152" customWidth="1"/>
    <col min="2" max="4" width="9.140625" style="152"/>
    <col min="5" max="5" width="18.7109375" style="152" customWidth="1"/>
    <col min="6" max="6" width="13.7109375" style="152" customWidth="1"/>
    <col min="7" max="7" width="14" style="152" bestFit="1" customWidth="1"/>
    <col min="8" max="8" width="14.42578125" style="152" customWidth="1"/>
    <col min="9" max="9" width="23.5703125" style="152" bestFit="1" customWidth="1"/>
    <col min="10" max="10" width="16.85546875" style="152" customWidth="1"/>
    <col min="11" max="11" width="12.42578125" style="152" customWidth="1"/>
    <col min="12" max="13" width="9.140625" style="152"/>
    <col min="14" max="14" width="10.7109375" style="152" customWidth="1"/>
    <col min="15" max="15" width="17" style="152" customWidth="1"/>
    <col min="16" max="18" width="9.140625" style="152"/>
    <col min="19" max="19" width="10.5703125" style="152" customWidth="1"/>
    <col min="20" max="22" width="9.140625" style="152"/>
    <col min="23" max="23" width="9.140625" style="155"/>
    <col min="24" max="24" width="11.42578125" style="152" customWidth="1"/>
    <col min="25" max="16384" width="9.140625" style="152"/>
  </cols>
  <sheetData>
    <row r="2" spans="1:24" ht="25.5">
      <c r="A2" s="152" t="s">
        <v>310</v>
      </c>
      <c r="B2" s="152" t="s">
        <v>337</v>
      </c>
      <c r="C2" s="152" t="s">
        <v>307</v>
      </c>
      <c r="E2" s="153" t="s">
        <v>261</v>
      </c>
      <c r="F2" s="153" t="s">
        <v>262</v>
      </c>
      <c r="G2" s="153" t="s">
        <v>263</v>
      </c>
      <c r="H2" s="153" t="s">
        <v>264</v>
      </c>
      <c r="I2" s="153" t="s">
        <v>265</v>
      </c>
      <c r="J2" s="153" t="s">
        <v>303</v>
      </c>
      <c r="K2" s="153" t="s">
        <v>266</v>
      </c>
      <c r="N2" s="154" t="s">
        <v>267</v>
      </c>
      <c r="O2" s="164" t="s">
        <v>310</v>
      </c>
      <c r="P2" s="164" t="s">
        <v>311</v>
      </c>
      <c r="Q2" s="164" t="s">
        <v>312</v>
      </c>
      <c r="R2" s="164" t="s">
        <v>313</v>
      </c>
      <c r="S2" s="164" t="s">
        <v>314</v>
      </c>
      <c r="T2" s="164" t="s">
        <v>309</v>
      </c>
      <c r="U2" s="164"/>
      <c r="V2" s="164"/>
      <c r="W2" s="165"/>
    </row>
    <row r="3" spans="1:24">
      <c r="A3" s="275" t="s">
        <v>780</v>
      </c>
      <c r="B3" s="152" t="s">
        <v>56</v>
      </c>
      <c r="C3" s="152" t="s">
        <v>304</v>
      </c>
      <c r="E3" s="152" t="str">
        <f>ТД!A11</f>
        <v>ТД–10х70</v>
      </c>
      <c r="F3" s="152">
        <f>ТД!B11</f>
        <v>100</v>
      </c>
      <c r="G3" s="152">
        <f>ТД!C11</f>
        <v>1000</v>
      </c>
      <c r="H3" s="152" t="str">
        <f>ТД!D11</f>
        <v>59,88</v>
      </c>
      <c r="I3" s="157">
        <f>ТД!F11</f>
        <v>0</v>
      </c>
      <c r="J3" s="156">
        <f>I3*G3/100</f>
        <v>0</v>
      </c>
      <c r="K3" s="155" t="e">
        <f>(I3*G3/100)*H3</f>
        <v>#VALUE!</v>
      </c>
      <c r="N3" s="152" t="str">
        <f t="array" ref="N3:N258">IF(I3:I258&gt;0,ROW(),"")</f>
        <v/>
      </c>
      <c r="O3" s="152" t="str">
        <f t="array" ref="O3:O258">IF(ISERROR(INDEX(E3:E258,SMALL(IF(""&lt;&gt;$N$3:$N$258,ROW($I$3:$I$258)-2,""),ROW()-2))),"",INDEX(E3:E258,SMALL(IF(""&lt;&gt;$N$3:$N$258,ROW($I$3:$I$258)-2,""),ROW()-2)))</f>
        <v/>
      </c>
      <c r="P3" s="152" t="str">
        <f t="array" ref="P3:P258">IF(ISERROR(INDEX(F3:F258,SMALL(IF(""&lt;&gt;$N$3:$N$258,ROW($I$3:$I$258)-2,""),ROW()-2))),"",INDEX(F3:F258,SMALL(IF(""&lt;&gt;$N$3:$N$258,ROW($I$3:$I$258)-2,""),ROW()-2)))</f>
        <v/>
      </c>
      <c r="Q3" s="152" t="str">
        <f t="array" ref="Q3:Q258">IF(ISERROR(INDEX(G3:G258,SMALL(IF(""&lt;&gt;$N$3:$N$258,ROW($I$3:$I$258)-2,""),ROW()-2))),"",INDEX(G3:G258,SMALL(IF(""&lt;&gt;$N$3:$N$258,ROW($I$3:$I$258)-2,""),ROW()-2)))</f>
        <v/>
      </c>
      <c r="R3" s="152" t="str">
        <f t="array" ref="R3:R258">IF(ISERROR(INDEX(H3:H258,SMALL(IF(""&lt;&gt;$N$3:$N$258,ROW($I$3:$I$258)-2,""),ROW()-2))),"",INDEX(H3:H258,SMALL(IF(""&lt;&gt;$N$3:$N$258,ROW($I$3:$I$258)-2,""),ROW()-2)))</f>
        <v/>
      </c>
      <c r="S3" s="152" t="str">
        <f t="array" ref="S3:S258">IF(ISERROR(INDEX(J3:J258,SMALL(IF(""&lt;&gt;$N$3:$N$258,ROW($J$3:$J$258)-2,""),ROW()-2))),"",INDEX(J3:J258,SMALL(IF(""&lt;&gt;$N$3:$N$258,ROW($I$3:$I$258)-2,""),ROW()-2)))</f>
        <v/>
      </c>
      <c r="T3" s="152" t="str">
        <f t="array" ref="T3:T258">IF(ISERROR(INDEX(C3:C258,SMALL(IF(""&lt;&gt;$N$3:$N$258,ROW($I$3:$I$258)-2,""),ROW()-2))),"",INDEX(C3:C258,SMALL(IF(""&lt;&gt;$N$3:$N$258,ROW($I$3:$I$258)-2,""),ROW()-2)))</f>
        <v/>
      </c>
      <c r="U3" s="152" t="str">
        <f t="array" ref="U3:U258">IF(ISERROR(INDEX(B3:B258,SMALL(IF(""&lt;&gt;$N$3:$N$258,ROW($I$3:$I$258)-2,""),ROW()-2))),"",INDEX(B3:B258,SMALL(IF(""&lt;&gt;$N$3:$N$258,ROW($I$3:$I$258)-2,""),ROW()-2)))</f>
        <v/>
      </c>
      <c r="V3" s="152" t="str">
        <f t="array" ref="V3:V258">IF(ISERROR(INDEX(I3:I258,SMALL(IF(""&lt;&gt;$N$3:$N$258,ROW($I$3:$I$258)-2,""),ROW()-2))),"",INDEX(I3:I258,SMALL(IF(""&lt;&gt;$N$3:$N$258,ROW($I$3:$I$258)-2,""),ROW()-2)))</f>
        <v/>
      </c>
      <c r="W3" s="152" t="str">
        <f t="array" ref="W3:W259">IF(ISERROR(INDEX(K3:K258,SMALL(IF(""&lt;&gt;$N$3:$N$258,ROW($I$3:$I$258)-2,""),ROW()-2))),"",INDEX(K3:K258,SMALL(IF(""&lt;&gt;$N$3:$N$258,ROW($I$3:$I$258)-2,""),ROW()-2)))</f>
        <v/>
      </c>
      <c r="X3" s="152" t="str">
        <f t="array" ref="X3:X262">IF(ISERROR(INDEX(A3:A258,SMALL(IF(""&lt;&gt;$N$3:$N$258,ROW($I$3:$I$258)-2,""),ROW()-2))),"",INDEX(A3:A258,SMALL(IF(""&lt;&gt;$N$3:$N$258,ROW($I$3:$I$258)-2,""),ROW()-2)))</f>
        <v/>
      </c>
    </row>
    <row r="4" spans="1:24">
      <c r="A4" s="275" t="s">
        <v>781</v>
      </c>
      <c r="B4" s="152" t="s">
        <v>56</v>
      </c>
      <c r="C4" s="152" t="s">
        <v>304</v>
      </c>
      <c r="E4" s="152" t="str">
        <f>ТД!A12</f>
        <v>ТД–10х80</v>
      </c>
      <c r="F4" s="152">
        <f>ТД!B12</f>
        <v>100</v>
      </c>
      <c r="G4" s="152">
        <f>ТД!C12</f>
        <v>1000</v>
      </c>
      <c r="H4" s="152" t="str">
        <f>ТД!D12</f>
        <v>62,28</v>
      </c>
      <c r="I4" s="157">
        <f>ТД!F12</f>
        <v>0</v>
      </c>
      <c r="J4" s="156">
        <f>I4*G4/100</f>
        <v>0</v>
      </c>
      <c r="K4" s="155" t="e">
        <f t="shared" ref="K4:K67" si="0">(I4*G4/100)*H4</f>
        <v>#VALUE!</v>
      </c>
      <c r="N4" s="152" t="str">
        <v/>
      </c>
      <c r="O4" s="152" t="str">
        <v/>
      </c>
      <c r="P4" s="152" t="str">
        <v/>
      </c>
      <c r="Q4" s="152" t="str">
        <v/>
      </c>
      <c r="R4" s="152" t="str">
        <v/>
      </c>
      <c r="S4" s="152" t="str">
        <v/>
      </c>
      <c r="T4" s="152" t="str">
        <v/>
      </c>
      <c r="U4" s="152" t="str">
        <v/>
      </c>
      <c r="V4" s="152" t="str">
        <v/>
      </c>
      <c r="W4" s="152" t="str">
        <v/>
      </c>
      <c r="X4" s="152" t="str">
        <v/>
      </c>
    </row>
    <row r="5" spans="1:24">
      <c r="A5" s="275" t="s">
        <v>782</v>
      </c>
      <c r="B5" s="152" t="s">
        <v>56</v>
      </c>
      <c r="C5" s="152" t="s">
        <v>304</v>
      </c>
      <c r="E5" s="152" t="str">
        <f>ТД!A13</f>
        <v>ТД–10х90</v>
      </c>
      <c r="F5" s="152">
        <f>ТД!B13</f>
        <v>100</v>
      </c>
      <c r="G5" s="152">
        <f>ТД!C13</f>
        <v>1000</v>
      </c>
      <c r="H5" s="152" t="str">
        <f>ТД!D13</f>
        <v>64,68</v>
      </c>
      <c r="I5" s="157">
        <f>ТД!F13</f>
        <v>0</v>
      </c>
      <c r="J5" s="156">
        <f>I5*G5/100</f>
        <v>0</v>
      </c>
      <c r="K5" s="155" t="e">
        <f t="shared" si="0"/>
        <v>#VALUE!</v>
      </c>
      <c r="N5" s="152" t="str">
        <v/>
      </c>
      <c r="O5" s="152" t="str">
        <v/>
      </c>
      <c r="P5" s="152" t="str">
        <v/>
      </c>
      <c r="Q5" s="152" t="str">
        <v/>
      </c>
      <c r="R5" s="152" t="str">
        <v/>
      </c>
      <c r="S5" s="152" t="str">
        <v/>
      </c>
      <c r="T5" s="152" t="str">
        <v/>
      </c>
      <c r="U5" s="152" t="str">
        <v/>
      </c>
      <c r="V5" s="152" t="str">
        <v/>
      </c>
      <c r="W5" s="152" t="str">
        <v/>
      </c>
      <c r="X5" s="152" t="str">
        <v/>
      </c>
    </row>
    <row r="6" spans="1:24">
      <c r="A6" s="275" t="s">
        <v>783</v>
      </c>
      <c r="B6" s="152" t="s">
        <v>56</v>
      </c>
      <c r="C6" s="152" t="s">
        <v>304</v>
      </c>
      <c r="E6" s="152" t="str">
        <f>ТД!A14</f>
        <v>ТД–10х100</v>
      </c>
      <c r="F6" s="152">
        <f>ТД!B14</f>
        <v>100</v>
      </c>
      <c r="G6" s="152">
        <f>ТД!C14</f>
        <v>1000</v>
      </c>
      <c r="H6" s="152" t="str">
        <f>ТД!D14</f>
        <v>71,64</v>
      </c>
      <c r="I6" s="157">
        <f>ТД!F14</f>
        <v>0</v>
      </c>
      <c r="J6" s="156">
        <f t="shared" ref="J6:J67" si="1">I6*G6/100</f>
        <v>0</v>
      </c>
      <c r="K6" s="155" t="e">
        <f t="shared" si="0"/>
        <v>#VALUE!</v>
      </c>
      <c r="N6" s="152" t="str">
        <v/>
      </c>
      <c r="O6" s="152" t="str">
        <v/>
      </c>
      <c r="P6" s="152" t="str">
        <v/>
      </c>
      <c r="Q6" s="152" t="str">
        <v/>
      </c>
      <c r="R6" s="152" t="str">
        <v/>
      </c>
      <c r="S6" s="152" t="str">
        <v/>
      </c>
      <c r="T6" s="152" t="str">
        <v/>
      </c>
      <c r="U6" s="152" t="str">
        <v/>
      </c>
      <c r="V6" s="152" t="str">
        <v/>
      </c>
      <c r="W6" s="152" t="str">
        <v/>
      </c>
      <c r="X6" s="152" t="str">
        <v/>
      </c>
    </row>
    <row r="7" spans="1:24">
      <c r="A7" s="275" t="s">
        <v>784</v>
      </c>
      <c r="B7" s="152" t="s">
        <v>56</v>
      </c>
      <c r="C7" s="152" t="s">
        <v>304</v>
      </c>
      <c r="E7" s="152" t="str">
        <f>ТД!A15</f>
        <v>ТД–10х110</v>
      </c>
      <c r="F7" s="152">
        <f>ТД!B15</f>
        <v>100</v>
      </c>
      <c r="G7" s="152">
        <f>ТД!C15</f>
        <v>1000</v>
      </c>
      <c r="H7" s="152" t="str">
        <f>ТД!D15</f>
        <v>74,40</v>
      </c>
      <c r="I7" s="157">
        <f>ТД!F15</f>
        <v>0</v>
      </c>
      <c r="J7" s="156">
        <f t="shared" si="1"/>
        <v>0</v>
      </c>
      <c r="K7" s="155" t="e">
        <f t="shared" si="0"/>
        <v>#VALUE!</v>
      </c>
      <c r="N7" s="152" t="str">
        <v/>
      </c>
      <c r="O7" s="152" t="str">
        <v/>
      </c>
      <c r="P7" s="152" t="str">
        <v/>
      </c>
      <c r="Q7" s="152" t="str">
        <v/>
      </c>
      <c r="R7" s="152" t="str">
        <v/>
      </c>
      <c r="S7" s="152" t="str">
        <v/>
      </c>
      <c r="T7" s="152" t="str">
        <v/>
      </c>
      <c r="U7" s="152" t="str">
        <v/>
      </c>
      <c r="V7" s="152" t="str">
        <v/>
      </c>
      <c r="W7" s="152" t="str">
        <v/>
      </c>
      <c r="X7" s="152" t="str">
        <v/>
      </c>
    </row>
    <row r="8" spans="1:24">
      <c r="A8" s="275" t="s">
        <v>785</v>
      </c>
      <c r="B8" s="152" t="s">
        <v>56</v>
      </c>
      <c r="C8" s="152" t="s">
        <v>304</v>
      </c>
      <c r="E8" s="152" t="str">
        <f>ТД!A16</f>
        <v>ТД–10х120</v>
      </c>
      <c r="F8" s="152">
        <f>ТД!B16</f>
        <v>100</v>
      </c>
      <c r="G8" s="152">
        <f>ТД!C16</f>
        <v>1000</v>
      </c>
      <c r="H8" s="152" t="str">
        <f>ТД!D16</f>
        <v>77,76</v>
      </c>
      <c r="I8" s="157">
        <f>ТД!F16</f>
        <v>0</v>
      </c>
      <c r="J8" s="156">
        <f t="shared" si="1"/>
        <v>0</v>
      </c>
      <c r="K8" s="155" t="e">
        <f t="shared" si="0"/>
        <v>#VALUE!</v>
      </c>
      <c r="N8" s="152" t="str">
        <v/>
      </c>
      <c r="O8" s="152" t="str">
        <v/>
      </c>
      <c r="P8" s="152" t="str">
        <v/>
      </c>
      <c r="Q8" s="152" t="str">
        <v/>
      </c>
      <c r="R8" s="152" t="str">
        <v/>
      </c>
      <c r="S8" s="152" t="str">
        <v/>
      </c>
      <c r="T8" s="152" t="str">
        <v/>
      </c>
      <c r="U8" s="152" t="str">
        <v/>
      </c>
      <c r="V8" s="152" t="str">
        <v/>
      </c>
      <c r="W8" s="152" t="str">
        <v/>
      </c>
      <c r="X8" s="152" t="str">
        <v/>
      </c>
    </row>
    <row r="9" spans="1:24">
      <c r="A9" s="275" t="s">
        <v>786</v>
      </c>
      <c r="B9" s="152" t="s">
        <v>56</v>
      </c>
      <c r="C9" s="152" t="s">
        <v>304</v>
      </c>
      <c r="E9" s="152" t="str">
        <f>ТД!A17</f>
        <v>ТД–10х140</v>
      </c>
      <c r="F9" s="152">
        <f>ТД!B17</f>
        <v>100</v>
      </c>
      <c r="G9" s="152">
        <f>ТД!C17</f>
        <v>1000</v>
      </c>
      <c r="H9" s="152" t="str">
        <f>ТД!D17</f>
        <v>83,64</v>
      </c>
      <c r="I9" s="157">
        <f>ТД!F17</f>
        <v>0</v>
      </c>
      <c r="J9" s="156">
        <f t="shared" si="1"/>
        <v>0</v>
      </c>
      <c r="K9" s="155" t="e">
        <f t="shared" si="0"/>
        <v>#VALUE!</v>
      </c>
      <c r="N9" s="152" t="str">
        <v/>
      </c>
      <c r="O9" s="152" t="str">
        <v/>
      </c>
      <c r="P9" s="152" t="str">
        <v/>
      </c>
      <c r="Q9" s="152" t="str">
        <v/>
      </c>
      <c r="R9" s="152" t="str">
        <v/>
      </c>
      <c r="S9" s="152" t="str">
        <v/>
      </c>
      <c r="T9" s="152" t="str">
        <v/>
      </c>
      <c r="U9" s="152" t="str">
        <v/>
      </c>
      <c r="V9" s="152" t="str">
        <v/>
      </c>
      <c r="W9" s="152" t="str">
        <v/>
      </c>
      <c r="X9" s="152" t="str">
        <v/>
      </c>
    </row>
    <row r="10" spans="1:24">
      <c r="A10" s="275" t="s">
        <v>787</v>
      </c>
      <c r="B10" s="152" t="s">
        <v>56</v>
      </c>
      <c r="C10" s="152" t="s">
        <v>304</v>
      </c>
      <c r="E10" s="152" t="str">
        <f>ТД!A18</f>
        <v>ТД–10х160</v>
      </c>
      <c r="F10" s="152">
        <f>ТД!B18</f>
        <v>50</v>
      </c>
      <c r="G10" s="152">
        <f>ТД!C18</f>
        <v>500</v>
      </c>
      <c r="H10" s="152" t="str">
        <f>ТД!D18</f>
        <v>92,40</v>
      </c>
      <c r="I10" s="157">
        <f>ТД!F18</f>
        <v>0</v>
      </c>
      <c r="J10" s="156">
        <f t="shared" si="1"/>
        <v>0</v>
      </c>
      <c r="K10" s="155" t="e">
        <f t="shared" si="0"/>
        <v>#VALUE!</v>
      </c>
      <c r="N10" s="152" t="str">
        <v/>
      </c>
      <c r="O10" s="152" t="str">
        <v/>
      </c>
      <c r="P10" s="152" t="str">
        <v/>
      </c>
      <c r="Q10" s="152" t="str">
        <v/>
      </c>
      <c r="R10" s="152" t="str">
        <v/>
      </c>
      <c r="S10" s="152" t="str">
        <v/>
      </c>
      <c r="T10" s="152" t="str">
        <v/>
      </c>
      <c r="U10" s="152" t="str">
        <v/>
      </c>
      <c r="V10" s="152" t="str">
        <v/>
      </c>
      <c r="W10" s="152" t="str">
        <v/>
      </c>
      <c r="X10" s="152" t="str">
        <v/>
      </c>
    </row>
    <row r="11" spans="1:24">
      <c r="A11" s="275" t="s">
        <v>788</v>
      </c>
      <c r="B11" s="152" t="s">
        <v>56</v>
      </c>
      <c r="C11" s="152" t="s">
        <v>304</v>
      </c>
      <c r="E11" s="152" t="str">
        <f>ТД!A19</f>
        <v>ТД–10х180</v>
      </c>
      <c r="F11" s="152">
        <f>ТД!B19</f>
        <v>50</v>
      </c>
      <c r="G11" s="152">
        <f>ТД!C19</f>
        <v>500</v>
      </c>
      <c r="H11" s="152" t="str">
        <f>ТД!D19</f>
        <v>106,32</v>
      </c>
      <c r="I11" s="157">
        <f>ТД!F19</f>
        <v>0</v>
      </c>
      <c r="J11" s="156">
        <f t="shared" si="1"/>
        <v>0</v>
      </c>
      <c r="K11" s="155" t="e">
        <f t="shared" si="0"/>
        <v>#VALUE!</v>
      </c>
      <c r="N11" s="152" t="str">
        <v/>
      </c>
      <c r="O11" s="152" t="str">
        <v/>
      </c>
      <c r="P11" s="152" t="str">
        <v/>
      </c>
      <c r="Q11" s="152" t="str">
        <v/>
      </c>
      <c r="R11" s="152" t="str">
        <v/>
      </c>
      <c r="S11" s="152" t="str">
        <v/>
      </c>
      <c r="T11" s="152" t="str">
        <v/>
      </c>
      <c r="U11" s="152" t="str">
        <v/>
      </c>
      <c r="V11" s="152" t="str">
        <v/>
      </c>
      <c r="W11" s="152" t="str">
        <v/>
      </c>
      <c r="X11" s="152" t="str">
        <v/>
      </c>
    </row>
    <row r="12" spans="1:24">
      <c r="A12" s="275" t="s">
        <v>789</v>
      </c>
      <c r="B12" s="152" t="s">
        <v>56</v>
      </c>
      <c r="C12" s="152" t="s">
        <v>304</v>
      </c>
      <c r="D12" s="152" t="s">
        <v>268</v>
      </c>
      <c r="E12" s="152" t="str">
        <f>ТД!A20</f>
        <v>ТД–10х200</v>
      </c>
      <c r="F12" s="152">
        <f>ТД!B20</f>
        <v>50</v>
      </c>
      <c r="G12" s="152">
        <f>ТД!C20</f>
        <v>500</v>
      </c>
      <c r="H12" s="152" t="str">
        <f>ТД!D20</f>
        <v>116,88</v>
      </c>
      <c r="I12" s="157">
        <f>ТД!F20</f>
        <v>0</v>
      </c>
      <c r="J12" s="156">
        <f t="shared" si="1"/>
        <v>0</v>
      </c>
      <c r="K12" s="155" t="e">
        <f t="shared" si="0"/>
        <v>#VALUE!</v>
      </c>
      <c r="N12" s="152" t="str">
        <v/>
      </c>
      <c r="O12" s="152" t="str">
        <v/>
      </c>
      <c r="P12" s="152" t="str">
        <v/>
      </c>
      <c r="Q12" s="152" t="str">
        <v/>
      </c>
      <c r="R12" s="152" t="str">
        <v/>
      </c>
      <c r="S12" s="152" t="str">
        <v/>
      </c>
      <c r="T12" s="152" t="str">
        <v/>
      </c>
      <c r="U12" s="152" t="str">
        <v/>
      </c>
      <c r="V12" s="152" t="str">
        <v/>
      </c>
      <c r="W12" s="152" t="str">
        <v/>
      </c>
      <c r="X12" s="152" t="str">
        <v/>
      </c>
    </row>
    <row r="13" spans="1:24">
      <c r="A13" s="275" t="s">
        <v>790</v>
      </c>
      <c r="B13" s="152" t="s">
        <v>56</v>
      </c>
      <c r="C13" s="152" t="s">
        <v>304</v>
      </c>
      <c r="E13" s="152" t="str">
        <f>Лі!A11</f>
        <v>ЛІ–10х70</v>
      </c>
      <c r="F13" s="152">
        <f>Лі!B11</f>
        <v>100</v>
      </c>
      <c r="G13" s="152">
        <f>Лі!C11</f>
        <v>1000</v>
      </c>
      <c r="H13" s="152" t="str">
        <f>Лі!D11</f>
        <v>82,20</v>
      </c>
      <c r="I13" s="157">
        <f>Лі!J11</f>
        <v>0</v>
      </c>
      <c r="J13" s="156">
        <f t="shared" si="1"/>
        <v>0</v>
      </c>
      <c r="K13" s="155" t="e">
        <f t="shared" si="0"/>
        <v>#VALUE!</v>
      </c>
      <c r="N13" s="152" t="str">
        <v/>
      </c>
      <c r="O13" s="152" t="str">
        <v/>
      </c>
      <c r="P13" s="152" t="str">
        <v/>
      </c>
      <c r="Q13" s="152" t="str">
        <v/>
      </c>
      <c r="R13" s="152" t="str">
        <v/>
      </c>
      <c r="S13" s="152" t="str">
        <v/>
      </c>
      <c r="T13" s="152" t="str">
        <v/>
      </c>
      <c r="U13" s="152" t="str">
        <v/>
      </c>
      <c r="V13" s="152" t="str">
        <v/>
      </c>
      <c r="W13" s="152" t="str">
        <v/>
      </c>
      <c r="X13" s="152" t="str">
        <v/>
      </c>
    </row>
    <row r="14" spans="1:24">
      <c r="A14" s="275" t="s">
        <v>791</v>
      </c>
      <c r="B14" s="152" t="s">
        <v>56</v>
      </c>
      <c r="C14" s="152" t="s">
        <v>304</v>
      </c>
      <c r="E14" s="152" t="str">
        <f>Лі!A12</f>
        <v>ЛІ–10х80</v>
      </c>
      <c r="F14" s="152">
        <f>Лі!B12</f>
        <v>100</v>
      </c>
      <c r="G14" s="152">
        <f>Лі!C12</f>
        <v>1000</v>
      </c>
      <c r="H14" s="152" t="str">
        <f>Лі!D12</f>
        <v>85,56</v>
      </c>
      <c r="I14" s="157">
        <f>Лі!J12</f>
        <v>0</v>
      </c>
      <c r="J14" s="156">
        <f t="shared" si="1"/>
        <v>0</v>
      </c>
      <c r="K14" s="155" t="e">
        <f t="shared" si="0"/>
        <v>#VALUE!</v>
      </c>
      <c r="N14" s="152" t="str">
        <v/>
      </c>
      <c r="O14" s="152" t="str">
        <v/>
      </c>
      <c r="P14" s="152" t="str">
        <v/>
      </c>
      <c r="Q14" s="152" t="str">
        <v/>
      </c>
      <c r="R14" s="152" t="str">
        <v/>
      </c>
      <c r="S14" s="152" t="str">
        <v/>
      </c>
      <c r="T14" s="152" t="str">
        <v/>
      </c>
      <c r="U14" s="152" t="str">
        <v/>
      </c>
      <c r="V14" s="152" t="str">
        <v/>
      </c>
      <c r="W14" s="152" t="str">
        <v/>
      </c>
      <c r="X14" s="152" t="str">
        <v/>
      </c>
    </row>
    <row r="15" spans="1:24">
      <c r="A15" s="275" t="s">
        <v>792</v>
      </c>
      <c r="B15" s="152" t="s">
        <v>56</v>
      </c>
      <c r="C15" s="152" t="s">
        <v>304</v>
      </c>
      <c r="E15" s="152" t="str">
        <f>Лі!A13</f>
        <v>ЛІ–10х90</v>
      </c>
      <c r="F15" s="152">
        <f>Лі!B13</f>
        <v>100</v>
      </c>
      <c r="G15" s="152">
        <f>Лі!C13</f>
        <v>1000</v>
      </c>
      <c r="H15" s="152" t="str">
        <f>Лі!D13</f>
        <v>91,08</v>
      </c>
      <c r="I15" s="157">
        <f>Лі!J13</f>
        <v>0</v>
      </c>
      <c r="J15" s="156">
        <f t="shared" si="1"/>
        <v>0</v>
      </c>
      <c r="K15" s="155" t="e">
        <f t="shared" si="0"/>
        <v>#VALUE!</v>
      </c>
      <c r="N15" s="152" t="str">
        <v/>
      </c>
      <c r="O15" s="152" t="str">
        <v/>
      </c>
      <c r="P15" s="152" t="str">
        <v/>
      </c>
      <c r="Q15" s="152" t="str">
        <v/>
      </c>
      <c r="R15" s="152" t="str">
        <v/>
      </c>
      <c r="S15" s="152" t="str">
        <v/>
      </c>
      <c r="T15" s="152" t="str">
        <v/>
      </c>
      <c r="U15" s="152" t="str">
        <v/>
      </c>
      <c r="V15" s="152" t="str">
        <v/>
      </c>
      <c r="W15" s="152" t="str">
        <v/>
      </c>
      <c r="X15" s="152" t="str">
        <v/>
      </c>
    </row>
    <row r="16" spans="1:24">
      <c r="A16" s="275" t="s">
        <v>793</v>
      </c>
      <c r="B16" s="152" t="s">
        <v>56</v>
      </c>
      <c r="C16" s="152" t="s">
        <v>304</v>
      </c>
      <c r="E16" s="152" t="str">
        <f>Лі!A14</f>
        <v>ЛІ–10х100</v>
      </c>
      <c r="F16" s="152">
        <f>Лі!B14</f>
        <v>100</v>
      </c>
      <c r="G16" s="152">
        <f>Лі!C14</f>
        <v>1000</v>
      </c>
      <c r="H16" s="152" t="str">
        <f>Лі!D14</f>
        <v>96,36</v>
      </c>
      <c r="I16" s="157">
        <f>Лі!J14</f>
        <v>0</v>
      </c>
      <c r="J16" s="156">
        <f t="shared" si="1"/>
        <v>0</v>
      </c>
      <c r="K16" s="155" t="e">
        <f t="shared" si="0"/>
        <v>#VALUE!</v>
      </c>
      <c r="N16" s="152" t="str">
        <v/>
      </c>
      <c r="O16" s="152" t="str">
        <v/>
      </c>
      <c r="P16" s="152" t="str">
        <v/>
      </c>
      <c r="Q16" s="152" t="str">
        <v/>
      </c>
      <c r="R16" s="152" t="str">
        <v/>
      </c>
      <c r="S16" s="152" t="str">
        <v/>
      </c>
      <c r="T16" s="152" t="str">
        <v/>
      </c>
      <c r="U16" s="152" t="str">
        <v/>
      </c>
      <c r="V16" s="152" t="str">
        <v/>
      </c>
      <c r="W16" s="152" t="str">
        <v/>
      </c>
      <c r="X16" s="152" t="str">
        <v/>
      </c>
    </row>
    <row r="17" spans="1:24">
      <c r="A17" s="275" t="s">
        <v>794</v>
      </c>
      <c r="B17" s="152" t="s">
        <v>56</v>
      </c>
      <c r="C17" s="152" t="s">
        <v>304</v>
      </c>
      <c r="E17" s="152" t="str">
        <f>Лі!A15</f>
        <v>ЛІ–10х110</v>
      </c>
      <c r="F17" s="152">
        <f>Лі!B15</f>
        <v>100</v>
      </c>
      <c r="G17" s="152">
        <f>Лі!C15</f>
        <v>1000</v>
      </c>
      <c r="H17" s="152" t="str">
        <f>Лі!D15</f>
        <v>102,36</v>
      </c>
      <c r="I17" s="157">
        <f>Лі!J15</f>
        <v>0</v>
      </c>
      <c r="J17" s="156">
        <f t="shared" si="1"/>
        <v>0</v>
      </c>
      <c r="K17" s="155" t="e">
        <f t="shared" si="0"/>
        <v>#VALUE!</v>
      </c>
      <c r="N17" s="152" t="str">
        <v/>
      </c>
      <c r="O17" s="152" t="str">
        <v/>
      </c>
      <c r="P17" s="152" t="str">
        <v/>
      </c>
      <c r="Q17" s="152" t="str">
        <v/>
      </c>
      <c r="R17" s="152" t="str">
        <v/>
      </c>
      <c r="S17" s="152" t="str">
        <v/>
      </c>
      <c r="T17" s="152" t="str">
        <v/>
      </c>
      <c r="U17" s="152" t="str">
        <v/>
      </c>
      <c r="V17" s="152" t="str">
        <v/>
      </c>
      <c r="W17" s="152" t="str">
        <v/>
      </c>
      <c r="X17" s="152" t="str">
        <v/>
      </c>
    </row>
    <row r="18" spans="1:24">
      <c r="A18" s="275" t="s">
        <v>795</v>
      </c>
      <c r="B18" s="152" t="s">
        <v>56</v>
      </c>
      <c r="C18" s="152" t="s">
        <v>304</v>
      </c>
      <c r="E18" s="152" t="str">
        <f>Лі!A16</f>
        <v>ЛІ–10х120</v>
      </c>
      <c r="F18" s="152">
        <f>Лі!B16</f>
        <v>100</v>
      </c>
      <c r="G18" s="152">
        <f>Лі!C16</f>
        <v>1000</v>
      </c>
      <c r="H18" s="152" t="str">
        <f>Лі!D16</f>
        <v>105,48</v>
      </c>
      <c r="I18" s="157">
        <f>Лі!J16</f>
        <v>0</v>
      </c>
      <c r="J18" s="156">
        <f t="shared" si="1"/>
        <v>0</v>
      </c>
      <c r="K18" s="155" t="e">
        <f t="shared" si="0"/>
        <v>#VALUE!</v>
      </c>
      <c r="N18" s="152" t="str">
        <v/>
      </c>
      <c r="O18" s="152" t="str">
        <v/>
      </c>
      <c r="P18" s="152" t="str">
        <v/>
      </c>
      <c r="Q18" s="152" t="str">
        <v/>
      </c>
      <c r="R18" s="152" t="str">
        <v/>
      </c>
      <c r="S18" s="152" t="str">
        <v/>
      </c>
      <c r="T18" s="152" t="str">
        <v/>
      </c>
      <c r="U18" s="152" t="str">
        <v/>
      </c>
      <c r="V18" s="152" t="str">
        <v/>
      </c>
      <c r="W18" s="152" t="str">
        <v/>
      </c>
      <c r="X18" s="152" t="str">
        <v/>
      </c>
    </row>
    <row r="19" spans="1:24">
      <c r="A19" s="275" t="s">
        <v>796</v>
      </c>
      <c r="B19" s="152" t="s">
        <v>56</v>
      </c>
      <c r="C19" s="152" t="s">
        <v>304</v>
      </c>
      <c r="E19" s="152" t="str">
        <f>Лі!A17</f>
        <v>ЛІ–10х140</v>
      </c>
      <c r="F19" s="152">
        <f>Лі!B17</f>
        <v>100</v>
      </c>
      <c r="G19" s="152">
        <f>Лі!C17</f>
        <v>1000</v>
      </c>
      <c r="H19" s="152" t="str">
        <f>Лі!D17</f>
        <v>115,20</v>
      </c>
      <c r="I19" s="157">
        <f>Лі!J17</f>
        <v>0</v>
      </c>
      <c r="J19" s="156">
        <f t="shared" si="1"/>
        <v>0</v>
      </c>
      <c r="K19" s="155" t="e">
        <f t="shared" si="0"/>
        <v>#VALUE!</v>
      </c>
      <c r="N19" s="152" t="str">
        <v/>
      </c>
      <c r="O19" s="152" t="str">
        <v/>
      </c>
      <c r="P19" s="152" t="str">
        <v/>
      </c>
      <c r="Q19" s="152" t="str">
        <v/>
      </c>
      <c r="R19" s="152" t="str">
        <v/>
      </c>
      <c r="S19" s="152" t="str">
        <v/>
      </c>
      <c r="T19" s="152" t="str">
        <v/>
      </c>
      <c r="U19" s="152" t="str">
        <v/>
      </c>
      <c r="V19" s="152" t="str">
        <v/>
      </c>
      <c r="W19" s="152" t="str">
        <v/>
      </c>
      <c r="X19" s="152" t="str">
        <v/>
      </c>
    </row>
    <row r="20" spans="1:24">
      <c r="A20" s="275" t="s">
        <v>797</v>
      </c>
      <c r="B20" s="152" t="s">
        <v>56</v>
      </c>
      <c r="C20" s="152" t="s">
        <v>304</v>
      </c>
      <c r="E20" s="152" t="str">
        <f>Лі!A18</f>
        <v>ЛІ–10х160</v>
      </c>
      <c r="F20" s="152">
        <f>Лі!B18</f>
        <v>50</v>
      </c>
      <c r="G20" s="152">
        <f>Лі!C18</f>
        <v>500</v>
      </c>
      <c r="H20" s="152" t="str">
        <f>Лі!D18</f>
        <v>124,32</v>
      </c>
      <c r="I20" s="157">
        <f>Лі!J18</f>
        <v>0</v>
      </c>
      <c r="J20" s="156">
        <f t="shared" si="1"/>
        <v>0</v>
      </c>
      <c r="K20" s="155" t="e">
        <f t="shared" si="0"/>
        <v>#VALUE!</v>
      </c>
      <c r="N20" s="152" t="str">
        <v/>
      </c>
      <c r="O20" s="152" t="str">
        <v/>
      </c>
      <c r="P20" s="152" t="str">
        <v/>
      </c>
      <c r="Q20" s="152" t="str">
        <v/>
      </c>
      <c r="R20" s="152" t="str">
        <v/>
      </c>
      <c r="S20" s="152" t="str">
        <v/>
      </c>
      <c r="T20" s="152" t="str">
        <v/>
      </c>
      <c r="U20" s="152" t="str">
        <v/>
      </c>
      <c r="V20" s="152" t="str">
        <v/>
      </c>
      <c r="W20" s="152" t="str">
        <v/>
      </c>
      <c r="X20" s="152" t="str">
        <v/>
      </c>
    </row>
    <row r="21" spans="1:24">
      <c r="A21" s="275" t="s">
        <v>798</v>
      </c>
      <c r="B21" s="152" t="s">
        <v>56</v>
      </c>
      <c r="C21" s="152" t="s">
        <v>304</v>
      </c>
      <c r="E21" s="152" t="str">
        <f>Лі!A19</f>
        <v>ЛІ–10х180</v>
      </c>
      <c r="F21" s="152">
        <f>Лі!B19</f>
        <v>50</v>
      </c>
      <c r="G21" s="152">
        <f>Лі!C19</f>
        <v>500</v>
      </c>
      <c r="H21" s="152" t="str">
        <f>Лі!D19</f>
        <v>136,92</v>
      </c>
      <c r="I21" s="157">
        <f>Лі!J19</f>
        <v>0</v>
      </c>
      <c r="J21" s="156">
        <f t="shared" si="1"/>
        <v>0</v>
      </c>
      <c r="K21" s="155" t="e">
        <f t="shared" si="0"/>
        <v>#VALUE!</v>
      </c>
      <c r="N21" s="152" t="str">
        <v/>
      </c>
      <c r="O21" s="152" t="str">
        <v/>
      </c>
      <c r="P21" s="152" t="str">
        <v/>
      </c>
      <c r="Q21" s="152" t="str">
        <v/>
      </c>
      <c r="R21" s="152" t="str">
        <v/>
      </c>
      <c r="S21" s="152" t="str">
        <v/>
      </c>
      <c r="T21" s="152" t="str">
        <v/>
      </c>
      <c r="U21" s="152" t="str">
        <v/>
      </c>
      <c r="V21" s="152" t="str">
        <v/>
      </c>
      <c r="W21" s="152" t="str">
        <v/>
      </c>
      <c r="X21" s="152" t="str">
        <v/>
      </c>
    </row>
    <row r="22" spans="1:24">
      <c r="A22" s="275" t="s">
        <v>799</v>
      </c>
      <c r="B22" s="152" t="s">
        <v>56</v>
      </c>
      <c r="C22" s="152" t="s">
        <v>304</v>
      </c>
      <c r="E22" s="152" t="str">
        <f>Лі!A20</f>
        <v>ЛІ–10х200</v>
      </c>
      <c r="F22" s="152">
        <f>Лі!B20</f>
        <v>50</v>
      </c>
      <c r="G22" s="152">
        <f>Лі!C20</f>
        <v>500</v>
      </c>
      <c r="H22" s="152" t="str">
        <f>Лі!D20</f>
        <v>149,04</v>
      </c>
      <c r="I22" s="157">
        <f>Лі!J20</f>
        <v>0</v>
      </c>
      <c r="J22" s="156">
        <f t="shared" si="1"/>
        <v>0</v>
      </c>
      <c r="K22" s="155" t="e">
        <f t="shared" si="0"/>
        <v>#VALUE!</v>
      </c>
      <c r="N22" s="152" t="str">
        <v/>
      </c>
      <c r="O22" s="152" t="str">
        <v/>
      </c>
      <c r="P22" s="152" t="str">
        <v/>
      </c>
      <c r="Q22" s="152" t="str">
        <v/>
      </c>
      <c r="R22" s="152" t="str">
        <v/>
      </c>
      <c r="S22" s="152" t="str">
        <v/>
      </c>
      <c r="T22" s="152" t="str">
        <v/>
      </c>
      <c r="U22" s="152" t="str">
        <v/>
      </c>
      <c r="V22" s="152" t="str">
        <v/>
      </c>
      <c r="W22" s="152" t="str">
        <v/>
      </c>
      <c r="X22" s="152" t="str">
        <v/>
      </c>
    </row>
    <row r="23" spans="1:24">
      <c r="A23" s="275" t="s">
        <v>800</v>
      </c>
      <c r="B23" s="152" t="s">
        <v>56</v>
      </c>
      <c r="C23" s="152" t="s">
        <v>304</v>
      </c>
      <c r="D23" s="152" t="s">
        <v>269</v>
      </c>
      <c r="E23" s="152" t="str">
        <f>Лі!A21</f>
        <v>ЛІ–10х220</v>
      </c>
      <c r="F23" s="152">
        <f>Лі!B21</f>
        <v>50</v>
      </c>
      <c r="G23" s="152">
        <f>Лі!C21</f>
        <v>500</v>
      </c>
      <c r="H23" s="152" t="str">
        <f>Лі!D21</f>
        <v>181,44</v>
      </c>
      <c r="I23" s="157">
        <f>Лі!J21</f>
        <v>0</v>
      </c>
      <c r="J23" s="156">
        <f t="shared" si="1"/>
        <v>0</v>
      </c>
      <c r="K23" s="155" t="e">
        <f t="shared" si="0"/>
        <v>#VALUE!</v>
      </c>
      <c r="N23" s="152" t="str">
        <v/>
      </c>
      <c r="O23" s="152" t="str">
        <v/>
      </c>
      <c r="P23" s="152" t="str">
        <v/>
      </c>
      <c r="Q23" s="152" t="str">
        <v/>
      </c>
      <c r="R23" s="152" t="str">
        <v/>
      </c>
      <c r="S23" s="152" t="str">
        <v/>
      </c>
      <c r="T23" s="152" t="str">
        <v/>
      </c>
      <c r="U23" s="152" t="str">
        <v/>
      </c>
      <c r="V23" s="152" t="str">
        <v/>
      </c>
      <c r="W23" s="152" t="str">
        <v/>
      </c>
      <c r="X23" s="152" t="str">
        <v/>
      </c>
    </row>
    <row r="24" spans="1:24">
      <c r="A24" s="275" t="s">
        <v>1039</v>
      </c>
      <c r="B24" s="152" t="s">
        <v>56</v>
      </c>
      <c r="C24" s="152" t="s">
        <v>305</v>
      </c>
      <c r="E24" s="152" t="str">
        <f>Кпрт!A11</f>
        <v>КПРТ-10х80</v>
      </c>
      <c r="F24" s="152">
        <f>Кпрт!C11</f>
        <v>50</v>
      </c>
      <c r="G24" s="152">
        <f>Кпрт!D11</f>
        <v>600</v>
      </c>
      <c r="H24" s="152" t="str">
        <f>Кпрт!E11</f>
        <v>111,36</v>
      </c>
      <c r="I24" s="152">
        <f>Кпрт!G11</f>
        <v>0</v>
      </c>
      <c r="J24" s="156">
        <f>I24*G24/100</f>
        <v>0</v>
      </c>
      <c r="K24" s="155" t="e">
        <f>(I24*G24/100)*H24</f>
        <v>#VALUE!</v>
      </c>
      <c r="N24" s="152" t="str">
        <v/>
      </c>
      <c r="O24" s="152" t="str">
        <v/>
      </c>
      <c r="P24" s="152" t="str">
        <v/>
      </c>
      <c r="Q24" s="152" t="str">
        <v/>
      </c>
      <c r="R24" s="152" t="str">
        <v/>
      </c>
      <c r="S24" s="152" t="str">
        <v/>
      </c>
      <c r="T24" s="152" t="str">
        <v/>
      </c>
      <c r="U24" s="152" t="str">
        <v/>
      </c>
      <c r="V24" s="152" t="str">
        <v/>
      </c>
      <c r="W24" s="152" t="str">
        <v/>
      </c>
      <c r="X24" s="152" t="str">
        <v/>
      </c>
    </row>
    <row r="25" spans="1:24">
      <c r="A25" s="275" t="s">
        <v>1041</v>
      </c>
      <c r="B25" s="152" t="s">
        <v>56</v>
      </c>
      <c r="C25" s="152" t="s">
        <v>305</v>
      </c>
      <c r="E25" s="152" t="str">
        <f>Кпрт!A12</f>
        <v>КПРТ-10х100</v>
      </c>
      <c r="F25" s="152">
        <f>Кпрт!C12</f>
        <v>50</v>
      </c>
      <c r="G25" s="152">
        <f>Кпрт!D12</f>
        <v>500</v>
      </c>
      <c r="H25" s="152" t="str">
        <f>Кпрт!E12</f>
        <v>137,52</v>
      </c>
      <c r="I25" s="152">
        <f>Кпрт!G12</f>
        <v>0</v>
      </c>
      <c r="J25" s="156">
        <f t="shared" ref="J25:J26" si="2">I25*G25/100</f>
        <v>0</v>
      </c>
      <c r="K25" s="155" t="e">
        <f t="shared" ref="K25:K26" si="3">(I25*G25/100)*H25</f>
        <v>#VALUE!</v>
      </c>
      <c r="N25" s="152" t="str">
        <v/>
      </c>
      <c r="O25" s="152" t="str">
        <v/>
      </c>
      <c r="P25" s="152" t="str">
        <v/>
      </c>
      <c r="Q25" s="152" t="str">
        <v/>
      </c>
      <c r="R25" s="152" t="str">
        <v/>
      </c>
      <c r="S25" s="152" t="str">
        <v/>
      </c>
      <c r="T25" s="152" t="str">
        <v/>
      </c>
      <c r="U25" s="152" t="str">
        <v/>
      </c>
      <c r="V25" s="152" t="str">
        <v/>
      </c>
      <c r="W25" s="152" t="str">
        <v/>
      </c>
      <c r="X25" s="152" t="str">
        <v/>
      </c>
    </row>
    <row r="26" spans="1:24">
      <c r="A26" s="275" t="s">
        <v>1042</v>
      </c>
      <c r="B26" s="152" t="s">
        <v>56</v>
      </c>
      <c r="C26" s="152" t="s">
        <v>305</v>
      </c>
      <c r="D26" s="152" t="s">
        <v>1040</v>
      </c>
      <c r="E26" s="152" t="str">
        <f>Кпрт!A13</f>
        <v>КПРТ-10х115</v>
      </c>
      <c r="F26" s="152">
        <f>Кпрт!C13</f>
        <v>50</v>
      </c>
      <c r="G26" s="152">
        <f>Кпрт!D13</f>
        <v>500</v>
      </c>
      <c r="H26" s="152" t="str">
        <f>Кпрт!E13</f>
        <v>148,92</v>
      </c>
      <c r="I26" s="152">
        <f>Кпрт!G13</f>
        <v>0</v>
      </c>
      <c r="J26" s="156">
        <f t="shared" si="2"/>
        <v>0</v>
      </c>
      <c r="K26" s="155" t="e">
        <f t="shared" si="3"/>
        <v>#VALUE!</v>
      </c>
      <c r="N26" s="152" t="str">
        <v/>
      </c>
      <c r="O26" s="152" t="str">
        <v/>
      </c>
      <c r="P26" s="152" t="str">
        <v/>
      </c>
      <c r="Q26" s="152" t="str">
        <v/>
      </c>
      <c r="R26" s="152" t="str">
        <v/>
      </c>
      <c r="S26" s="152" t="str">
        <v/>
      </c>
      <c r="T26" s="152" t="str">
        <v/>
      </c>
      <c r="U26" s="152" t="str">
        <v/>
      </c>
      <c r="V26" s="152" t="str">
        <v/>
      </c>
      <c r="W26" s="152" t="str">
        <v/>
      </c>
      <c r="X26" s="152" t="str">
        <v/>
      </c>
    </row>
    <row r="27" spans="1:24">
      <c r="A27" s="275"/>
      <c r="I27" s="157"/>
      <c r="J27" s="156"/>
      <c r="K27" s="155"/>
      <c r="N27" s="152" t="str">
        <v/>
      </c>
      <c r="O27" s="152" t="str">
        <v/>
      </c>
      <c r="P27" s="152" t="str">
        <v/>
      </c>
      <c r="Q27" s="152" t="str">
        <v/>
      </c>
      <c r="R27" s="152" t="str">
        <v/>
      </c>
      <c r="S27" s="152" t="str">
        <v/>
      </c>
      <c r="T27" s="152" t="str">
        <v/>
      </c>
      <c r="U27" s="152" t="str">
        <v/>
      </c>
      <c r="V27" s="152" t="str">
        <v/>
      </c>
      <c r="W27" s="152" t="str">
        <v/>
      </c>
      <c r="X27" s="152" t="str">
        <v/>
      </c>
    </row>
    <row r="28" spans="1:24">
      <c r="A28" s="275"/>
      <c r="I28" s="157"/>
      <c r="J28" s="156"/>
      <c r="K28" s="155"/>
      <c r="N28" s="152" t="str">
        <v/>
      </c>
      <c r="O28" s="152" t="str">
        <v/>
      </c>
      <c r="P28" s="152" t="str">
        <v/>
      </c>
      <c r="Q28" s="152" t="str">
        <v/>
      </c>
      <c r="R28" s="152" t="str">
        <v/>
      </c>
      <c r="S28" s="152" t="str">
        <v/>
      </c>
      <c r="T28" s="152" t="str">
        <v/>
      </c>
      <c r="U28" s="152" t="str">
        <v/>
      </c>
      <c r="V28" s="152" t="str">
        <v/>
      </c>
      <c r="W28" s="152" t="str">
        <v/>
      </c>
      <c r="X28" s="152" t="str">
        <v/>
      </c>
    </row>
    <row r="29" spans="1:24">
      <c r="A29" s="275"/>
      <c r="I29" s="157"/>
      <c r="J29" s="156"/>
      <c r="K29" s="155"/>
      <c r="N29" s="152" t="str">
        <v/>
      </c>
      <c r="O29" s="152" t="str">
        <v/>
      </c>
      <c r="P29" s="152" t="str">
        <v/>
      </c>
      <c r="Q29" s="152" t="str">
        <v/>
      </c>
      <c r="R29" s="152" t="str">
        <v/>
      </c>
      <c r="S29" s="152" t="str">
        <v/>
      </c>
      <c r="T29" s="152" t="str">
        <v/>
      </c>
      <c r="U29" s="152" t="str">
        <v/>
      </c>
      <c r="V29" s="152" t="str">
        <v/>
      </c>
      <c r="W29" s="152" t="str">
        <v/>
      </c>
      <c r="X29" s="152" t="str">
        <v/>
      </c>
    </row>
    <row r="30" spans="1:24">
      <c r="A30" s="275"/>
      <c r="I30" s="157"/>
      <c r="J30" s="156"/>
      <c r="K30" s="155"/>
      <c r="N30" s="152" t="str">
        <v/>
      </c>
      <c r="O30" s="152" t="str">
        <v/>
      </c>
      <c r="P30" s="152" t="str">
        <v/>
      </c>
      <c r="Q30" s="152" t="str">
        <v/>
      </c>
      <c r="R30" s="152" t="str">
        <v/>
      </c>
      <c r="S30" s="152" t="str">
        <v/>
      </c>
      <c r="T30" s="152" t="str">
        <v/>
      </c>
      <c r="U30" s="152" t="str">
        <v/>
      </c>
      <c r="V30" s="152" t="str">
        <v/>
      </c>
      <c r="W30" s="152" t="str">
        <v/>
      </c>
      <c r="X30" s="152" t="str">
        <v/>
      </c>
    </row>
    <row r="31" spans="1:24">
      <c r="A31" s="275"/>
      <c r="I31" s="157"/>
      <c r="J31" s="156"/>
      <c r="K31" s="155"/>
      <c r="N31" s="152" t="str">
        <v/>
      </c>
      <c r="O31" s="152" t="str">
        <v/>
      </c>
      <c r="P31" s="152" t="str">
        <v/>
      </c>
      <c r="Q31" s="152" t="str">
        <v/>
      </c>
      <c r="R31" s="152" t="str">
        <v/>
      </c>
      <c r="S31" s="152" t="str">
        <v/>
      </c>
      <c r="T31" s="152" t="str">
        <v/>
      </c>
      <c r="U31" s="152" t="str">
        <v/>
      </c>
      <c r="V31" s="152" t="str">
        <v/>
      </c>
      <c r="W31" s="152" t="str">
        <v/>
      </c>
      <c r="X31" s="152" t="str">
        <v/>
      </c>
    </row>
    <row r="32" spans="1:24">
      <c r="A32" s="275"/>
      <c r="I32" s="157"/>
      <c r="J32" s="156"/>
      <c r="K32" s="155"/>
      <c r="N32" s="152" t="str">
        <v/>
      </c>
      <c r="O32" s="152" t="str">
        <v/>
      </c>
      <c r="P32" s="152" t="str">
        <v/>
      </c>
      <c r="Q32" s="152" t="str">
        <v/>
      </c>
      <c r="R32" s="152" t="str">
        <v/>
      </c>
      <c r="S32" s="152" t="str">
        <v/>
      </c>
      <c r="T32" s="152" t="str">
        <v/>
      </c>
      <c r="U32" s="152" t="str">
        <v/>
      </c>
      <c r="V32" s="152" t="str">
        <v/>
      </c>
      <c r="W32" s="152" t="str">
        <v/>
      </c>
      <c r="X32" s="152" t="str">
        <v/>
      </c>
    </row>
    <row r="33" spans="1:24">
      <c r="A33" s="275" t="s">
        <v>1030</v>
      </c>
      <c r="B33" s="152" t="s">
        <v>56</v>
      </c>
      <c r="C33" s="152" t="s">
        <v>305</v>
      </c>
      <c r="E33" s="157" t="str">
        <f>Лім!A16</f>
        <v>ЛІМ-10х160</v>
      </c>
      <c r="F33" s="157" t="e">
        <f>Лім!#REF!</f>
        <v>#REF!</v>
      </c>
      <c r="G33" s="157">
        <f>Лім!B16</f>
        <v>200</v>
      </c>
      <c r="H33" s="157" t="str">
        <f>Лім!C16</f>
        <v>328,08</v>
      </c>
      <c r="I33" s="157">
        <f>Лім!D16</f>
        <v>0</v>
      </c>
      <c r="J33" s="156">
        <f t="shared" si="1"/>
        <v>0</v>
      </c>
      <c r="K33" s="155" t="e">
        <f t="shared" si="0"/>
        <v>#VALUE!</v>
      </c>
      <c r="N33" s="152" t="str">
        <v/>
      </c>
      <c r="O33" s="152" t="str">
        <v/>
      </c>
      <c r="P33" s="152" t="str">
        <v/>
      </c>
      <c r="Q33" s="152" t="str">
        <v/>
      </c>
      <c r="R33" s="152" t="str">
        <v/>
      </c>
      <c r="S33" s="152" t="str">
        <v/>
      </c>
      <c r="T33" s="152" t="str">
        <v/>
      </c>
      <c r="U33" s="152" t="str">
        <v/>
      </c>
      <c r="V33" s="152" t="str">
        <v/>
      </c>
      <c r="W33" s="152" t="str">
        <v/>
      </c>
      <c r="X33" s="152" t="str">
        <v/>
      </c>
    </row>
    <row r="34" spans="1:24">
      <c r="A34" s="275" t="s">
        <v>1029</v>
      </c>
      <c r="B34" s="152" t="s">
        <v>56</v>
      </c>
      <c r="C34" s="152" t="s">
        <v>305</v>
      </c>
      <c r="E34" s="157" t="str">
        <f>Лім!A17</f>
        <v>ЛІМ-10х180</v>
      </c>
      <c r="F34" s="157" t="e">
        <f>Лім!#REF!</f>
        <v>#REF!</v>
      </c>
      <c r="G34" s="157">
        <f>Лім!B17</f>
        <v>200</v>
      </c>
      <c r="H34" s="157" t="str">
        <f>Лім!C17</f>
        <v>348,60</v>
      </c>
      <c r="I34" s="157">
        <f>Лім!D17</f>
        <v>0</v>
      </c>
      <c r="J34" s="156">
        <f t="shared" si="1"/>
        <v>0</v>
      </c>
      <c r="K34" s="155" t="e">
        <f t="shared" si="0"/>
        <v>#VALUE!</v>
      </c>
      <c r="N34" s="152" t="str">
        <v/>
      </c>
      <c r="O34" s="152" t="str">
        <v/>
      </c>
      <c r="P34" s="152" t="str">
        <v/>
      </c>
      <c r="Q34" s="152" t="str">
        <v/>
      </c>
      <c r="R34" s="152" t="str">
        <v/>
      </c>
      <c r="S34" s="152" t="str">
        <v/>
      </c>
      <c r="T34" s="152" t="str">
        <v/>
      </c>
      <c r="U34" s="152" t="str">
        <v/>
      </c>
      <c r="V34" s="152" t="str">
        <v/>
      </c>
      <c r="W34" s="152" t="str">
        <v/>
      </c>
      <c r="X34" s="152" t="str">
        <v/>
      </c>
    </row>
    <row r="35" spans="1:24">
      <c r="A35" s="275" t="s">
        <v>1028</v>
      </c>
      <c r="B35" s="152" t="s">
        <v>56</v>
      </c>
      <c r="C35" s="152" t="s">
        <v>305</v>
      </c>
      <c r="D35" s="152" t="s">
        <v>270</v>
      </c>
      <c r="E35" s="157" t="str">
        <f>Лім!A19</f>
        <v>ЛІМ-10х220</v>
      </c>
      <c r="F35" s="157" t="e">
        <f>Лім!#REF!</f>
        <v>#REF!</v>
      </c>
      <c r="G35" s="157">
        <f>Лім!B19</f>
        <v>150</v>
      </c>
      <c r="H35" s="157" t="str">
        <f>Лім!C19</f>
        <v>413,28</v>
      </c>
      <c r="I35" s="157">
        <f>Лім!D19</f>
        <v>0</v>
      </c>
      <c r="J35" s="156">
        <f t="shared" si="1"/>
        <v>0</v>
      </c>
      <c r="K35" s="155" t="e">
        <f t="shared" si="0"/>
        <v>#VALUE!</v>
      </c>
      <c r="N35" s="152" t="str">
        <v/>
      </c>
      <c r="O35" s="152" t="str">
        <v/>
      </c>
      <c r="P35" s="152" t="str">
        <v/>
      </c>
      <c r="Q35" s="152" t="str">
        <v/>
      </c>
      <c r="R35" s="152" t="str">
        <v/>
      </c>
      <c r="S35" s="152" t="str">
        <v/>
      </c>
      <c r="T35" s="152" t="str">
        <v/>
      </c>
      <c r="U35" s="152" t="str">
        <v/>
      </c>
      <c r="V35" s="152" t="str">
        <v/>
      </c>
      <c r="W35" s="152" t="str">
        <v/>
      </c>
      <c r="X35" s="152" t="str">
        <v/>
      </c>
    </row>
    <row r="36" spans="1:24">
      <c r="A36" s="275" t="s">
        <v>801</v>
      </c>
      <c r="B36" s="152" t="s">
        <v>56</v>
      </c>
      <c r="C36" s="152" t="s">
        <v>305</v>
      </c>
      <c r="E36" s="152" t="str">
        <f>'Есмку, Есму'!A10</f>
        <v>ЕСMУ-6x40</v>
      </c>
      <c r="F36" s="152">
        <f>'Есмку, Есму'!B10</f>
        <v>100</v>
      </c>
      <c r="G36" s="152">
        <f>'Есмку, Есму'!C10</f>
        <v>5000</v>
      </c>
      <c r="H36" s="152" t="str">
        <f>'Есмку, Есму'!D10</f>
        <v>26,28</v>
      </c>
      <c r="I36" s="157">
        <f>'Есмку, Есму'!J10</f>
        <v>0</v>
      </c>
      <c r="J36" s="156">
        <f t="shared" si="1"/>
        <v>0</v>
      </c>
      <c r="K36" s="155" t="e">
        <f t="shared" si="0"/>
        <v>#VALUE!</v>
      </c>
      <c r="N36" s="152" t="str">
        <v/>
      </c>
      <c r="O36" s="152" t="str">
        <v/>
      </c>
      <c r="P36" s="152" t="str">
        <v/>
      </c>
      <c r="Q36" s="152" t="str">
        <v/>
      </c>
      <c r="R36" s="152" t="str">
        <v/>
      </c>
      <c r="S36" s="152" t="str">
        <v/>
      </c>
      <c r="T36" s="152" t="str">
        <v/>
      </c>
      <c r="U36" s="152" t="str">
        <v/>
      </c>
      <c r="V36" s="152" t="str">
        <v/>
      </c>
      <c r="W36" s="152" t="str">
        <v/>
      </c>
      <c r="X36" s="152" t="str">
        <v/>
      </c>
    </row>
    <row r="37" spans="1:24">
      <c r="A37" s="275" t="s">
        <v>802</v>
      </c>
      <c r="B37" s="152" t="s">
        <v>56</v>
      </c>
      <c r="C37" s="152" t="s">
        <v>305</v>
      </c>
      <c r="E37" s="152" t="str">
        <f>'Есмку, Есму'!A11</f>
        <v>ЕСMУ-6x40(200)</v>
      </c>
      <c r="F37" s="152">
        <f>'Есмку, Есму'!B11</f>
        <v>200</v>
      </c>
      <c r="G37" s="152">
        <f>'Есмку, Есму'!C11</f>
        <v>5000</v>
      </c>
      <c r="H37" s="152" t="str">
        <f>'Есмку, Есму'!D11</f>
        <v>25,68</v>
      </c>
      <c r="I37" s="157">
        <f>'Есмку, Есму'!J11</f>
        <v>0</v>
      </c>
      <c r="J37" s="156">
        <f t="shared" si="1"/>
        <v>0</v>
      </c>
      <c r="K37" s="155" t="e">
        <f t="shared" si="0"/>
        <v>#VALUE!</v>
      </c>
      <c r="N37" s="152" t="str">
        <v/>
      </c>
      <c r="O37" s="152" t="str">
        <v/>
      </c>
      <c r="P37" s="152" t="str">
        <v/>
      </c>
      <c r="Q37" s="152" t="str">
        <v/>
      </c>
      <c r="R37" s="152" t="str">
        <v/>
      </c>
      <c r="S37" s="152" t="str">
        <v/>
      </c>
      <c r="T37" s="152" t="str">
        <v/>
      </c>
      <c r="U37" s="152" t="str">
        <v/>
      </c>
      <c r="V37" s="152" t="str">
        <v/>
      </c>
      <c r="W37" s="152" t="str">
        <v/>
      </c>
      <c r="X37" s="152" t="str">
        <v/>
      </c>
    </row>
    <row r="38" spans="1:24">
      <c r="A38" s="275" t="s">
        <v>803</v>
      </c>
      <c r="B38" s="152" t="s">
        <v>56</v>
      </c>
      <c r="C38" s="152" t="s">
        <v>305</v>
      </c>
      <c r="E38" s="152" t="str">
        <f>'Есмку, Есму'!A12</f>
        <v>ЕСМУ-6х50</v>
      </c>
      <c r="F38" s="152">
        <f>'Есмку, Есму'!B12</f>
        <v>100</v>
      </c>
      <c r="G38" s="152">
        <f>'Есмку, Есму'!C12</f>
        <v>4000</v>
      </c>
      <c r="H38" s="152" t="str">
        <f>'Есмку, Есму'!D12</f>
        <v>36,84</v>
      </c>
      <c r="I38" s="157">
        <f>'Есмку, Есму'!J12</f>
        <v>0</v>
      </c>
      <c r="J38" s="156">
        <f t="shared" si="1"/>
        <v>0</v>
      </c>
      <c r="K38" s="155" t="e">
        <f t="shared" si="0"/>
        <v>#VALUE!</v>
      </c>
      <c r="N38" s="152" t="str">
        <v/>
      </c>
      <c r="O38" s="152" t="str">
        <v/>
      </c>
      <c r="P38" s="152" t="str">
        <v/>
      </c>
      <c r="Q38" s="152" t="str">
        <v/>
      </c>
      <c r="R38" s="152" t="str">
        <v/>
      </c>
      <c r="S38" s="152" t="str">
        <v/>
      </c>
      <c r="T38" s="152" t="str">
        <v/>
      </c>
      <c r="U38" s="152" t="str">
        <v/>
      </c>
      <c r="V38" s="152" t="str">
        <v/>
      </c>
      <c r="W38" s="152" t="str">
        <v/>
      </c>
      <c r="X38" s="152" t="str">
        <v/>
      </c>
    </row>
    <row r="39" spans="1:24">
      <c r="A39" s="275" t="s">
        <v>804</v>
      </c>
      <c r="B39" s="152" t="s">
        <v>56</v>
      </c>
      <c r="C39" s="152" t="s">
        <v>305</v>
      </c>
      <c r="E39" s="152" t="str">
        <f>'Есмку, Есму'!A13</f>
        <v>ЕСMУ-6x60</v>
      </c>
      <c r="F39" s="152">
        <f>'Есмку, Есму'!B13</f>
        <v>100</v>
      </c>
      <c r="G39" s="152">
        <f>'Есмку, Есму'!C13</f>
        <v>3000</v>
      </c>
      <c r="H39" s="152" t="str">
        <f>'Есмку, Есму'!D13</f>
        <v>41,88</v>
      </c>
      <c r="I39" s="157">
        <f>'Есмку, Есму'!J13</f>
        <v>0</v>
      </c>
      <c r="J39" s="156">
        <f t="shared" si="1"/>
        <v>0</v>
      </c>
      <c r="K39" s="155" t="e">
        <f t="shared" si="0"/>
        <v>#VALUE!</v>
      </c>
      <c r="N39" s="152" t="str">
        <v/>
      </c>
      <c r="O39" s="152" t="str">
        <v/>
      </c>
      <c r="P39" s="152" t="str">
        <v/>
      </c>
      <c r="Q39" s="152" t="str">
        <v/>
      </c>
      <c r="R39" s="152" t="str">
        <v/>
      </c>
      <c r="S39" s="152" t="str">
        <v/>
      </c>
      <c r="T39" s="152" t="str">
        <v/>
      </c>
      <c r="U39" s="152" t="str">
        <v/>
      </c>
      <c r="V39" s="152" t="str">
        <v/>
      </c>
      <c r="W39" s="152" t="str">
        <v/>
      </c>
      <c r="X39" s="152" t="str">
        <v/>
      </c>
    </row>
    <row r="40" spans="1:24">
      <c r="A40" s="275" t="s">
        <v>805</v>
      </c>
      <c r="B40" s="152" t="s">
        <v>56</v>
      </c>
      <c r="C40" s="152" t="s">
        <v>305</v>
      </c>
      <c r="E40" s="152" t="str">
        <f>'Есмку, Есму'!A14</f>
        <v>ЕСМУ-6х70</v>
      </c>
      <c r="F40" s="152">
        <f>'Есмку, Есму'!B14</f>
        <v>100</v>
      </c>
      <c r="G40" s="152">
        <f>'Есмку, Есму'!C14</f>
        <v>2500</v>
      </c>
      <c r="H40" s="152" t="str">
        <f>'Есмку, Есму'!D14</f>
        <v>51,12</v>
      </c>
      <c r="I40" s="157">
        <f>'Есмку, Есму'!J14</f>
        <v>0</v>
      </c>
      <c r="J40" s="156">
        <f t="shared" si="1"/>
        <v>0</v>
      </c>
      <c r="K40" s="155" t="e">
        <f t="shared" si="0"/>
        <v>#VALUE!</v>
      </c>
      <c r="N40" s="152" t="str">
        <v/>
      </c>
      <c r="O40" s="152" t="str">
        <v/>
      </c>
      <c r="P40" s="152" t="str">
        <v/>
      </c>
      <c r="Q40" s="152" t="str">
        <v/>
      </c>
      <c r="R40" s="152" t="str">
        <v/>
      </c>
      <c r="S40" s="152" t="str">
        <v/>
      </c>
      <c r="T40" s="152" t="str">
        <v/>
      </c>
      <c r="U40" s="152" t="str">
        <v/>
      </c>
      <c r="V40" s="152" t="str">
        <v/>
      </c>
      <c r="W40" s="152" t="str">
        <v/>
      </c>
      <c r="X40" s="152" t="str">
        <v/>
      </c>
    </row>
    <row r="41" spans="1:24">
      <c r="A41" s="275" t="s">
        <v>806</v>
      </c>
      <c r="B41" s="152" t="s">
        <v>56</v>
      </c>
      <c r="C41" s="152" t="s">
        <v>305</v>
      </c>
      <c r="E41" s="152" t="str">
        <f>'Есмку, Есму'!A15</f>
        <v>ЕСMУ-6x80</v>
      </c>
      <c r="F41" s="152">
        <f>'Есмку, Есму'!B15</f>
        <v>100</v>
      </c>
      <c r="G41" s="152">
        <f>'Есмку, Есму'!C15</f>
        <v>2000</v>
      </c>
      <c r="H41" s="152" t="str">
        <f>'Есмку, Есму'!D15</f>
        <v>57,24</v>
      </c>
      <c r="I41" s="157">
        <f>'Есмку, Есму'!J15</f>
        <v>0</v>
      </c>
      <c r="J41" s="156">
        <f t="shared" si="1"/>
        <v>0</v>
      </c>
      <c r="K41" s="155" t="e">
        <f t="shared" si="0"/>
        <v>#VALUE!</v>
      </c>
      <c r="N41" s="152" t="str">
        <v/>
      </c>
      <c r="O41" s="152" t="str">
        <v/>
      </c>
      <c r="P41" s="152" t="str">
        <v/>
      </c>
      <c r="Q41" s="152" t="str">
        <v/>
      </c>
      <c r="R41" s="152" t="str">
        <v/>
      </c>
      <c r="S41" s="152" t="str">
        <v/>
      </c>
      <c r="T41" s="152" t="str">
        <v/>
      </c>
      <c r="U41" s="152" t="str">
        <v/>
      </c>
      <c r="V41" s="152" t="str">
        <v/>
      </c>
      <c r="W41" s="152" t="str">
        <v/>
      </c>
      <c r="X41" s="152" t="str">
        <v/>
      </c>
    </row>
    <row r="42" spans="1:24">
      <c r="A42" s="275" t="s">
        <v>807</v>
      </c>
      <c r="B42" s="152" t="s">
        <v>56</v>
      </c>
      <c r="C42" s="152" t="s">
        <v>305</v>
      </c>
      <c r="E42" s="152" t="str">
        <f>'Есмку, Есму'!A16</f>
        <v>ЕСMУ-6x100</v>
      </c>
      <c r="F42" s="152">
        <f>'Есмку, Есму'!B16</f>
        <v>100</v>
      </c>
      <c r="G42" s="152">
        <f>'Есмку, Есму'!C16</f>
        <v>1500</v>
      </c>
      <c r="H42" s="152" t="str">
        <f>'Есмку, Есму'!D16</f>
        <v>84,96</v>
      </c>
      <c r="I42" s="157">
        <f>'Есмку, Есму'!J16</f>
        <v>0</v>
      </c>
      <c r="J42" s="156">
        <f t="shared" si="1"/>
        <v>0</v>
      </c>
      <c r="K42" s="155" t="e">
        <f t="shared" si="0"/>
        <v>#VALUE!</v>
      </c>
      <c r="N42" s="152" t="str">
        <v/>
      </c>
      <c r="O42" s="152" t="str">
        <v/>
      </c>
      <c r="P42" s="152" t="str">
        <v/>
      </c>
      <c r="Q42" s="152" t="str">
        <v/>
      </c>
      <c r="R42" s="152" t="str">
        <v/>
      </c>
      <c r="S42" s="152" t="str">
        <v/>
      </c>
      <c r="T42" s="152" t="str">
        <v/>
      </c>
      <c r="U42" s="152" t="str">
        <v/>
      </c>
      <c r="V42" s="152" t="str">
        <v/>
      </c>
      <c r="W42" s="152" t="str">
        <v/>
      </c>
      <c r="X42" s="152" t="str">
        <v/>
      </c>
    </row>
    <row r="43" spans="1:24">
      <c r="A43" s="275" t="s">
        <v>808</v>
      </c>
      <c r="B43" s="152" t="s">
        <v>56</v>
      </c>
      <c r="C43" s="152" t="s">
        <v>305</v>
      </c>
      <c r="E43" s="152" t="str">
        <f>'Есмку, Есму'!A17</f>
        <v>ЕСМУ-8х45</v>
      </c>
      <c r="F43" s="152">
        <f>'Есмку, Есму'!B17</f>
        <v>100</v>
      </c>
      <c r="G43" s="152">
        <f>'Есмку, Есму'!C17</f>
        <v>3000</v>
      </c>
      <c r="H43" s="152" t="str">
        <f>'Есмку, Есму'!D17</f>
        <v>65,40</v>
      </c>
      <c r="I43" s="157">
        <f>'Есмку, Есму'!J17</f>
        <v>0</v>
      </c>
      <c r="J43" s="156">
        <f t="shared" si="1"/>
        <v>0</v>
      </c>
      <c r="K43" s="155" t="e">
        <f t="shared" si="0"/>
        <v>#VALUE!</v>
      </c>
      <c r="N43" s="152" t="str">
        <v/>
      </c>
      <c r="O43" s="152" t="str">
        <v/>
      </c>
      <c r="P43" s="152" t="str">
        <v/>
      </c>
      <c r="Q43" s="152" t="str">
        <v/>
      </c>
      <c r="R43" s="152" t="str">
        <v/>
      </c>
      <c r="S43" s="152" t="str">
        <v/>
      </c>
      <c r="T43" s="152" t="str">
        <v/>
      </c>
      <c r="U43" s="152" t="str">
        <v/>
      </c>
      <c r="V43" s="152" t="str">
        <v/>
      </c>
      <c r="W43" s="152" t="str">
        <v/>
      </c>
      <c r="X43" s="152" t="str">
        <v/>
      </c>
    </row>
    <row r="44" spans="1:24">
      <c r="A44" s="275" t="s">
        <v>809</v>
      </c>
      <c r="B44" s="152" t="s">
        <v>56</v>
      </c>
      <c r="C44" s="152" t="s">
        <v>305</v>
      </c>
      <c r="E44" s="152" t="str">
        <f>'Есмку, Есму'!A18</f>
        <v>ЕСMУ-8x60</v>
      </c>
      <c r="F44" s="152">
        <f>'Есмку, Есму'!B18</f>
        <v>100</v>
      </c>
      <c r="G44" s="152">
        <f>'Есмку, Есму'!C18</f>
        <v>2400</v>
      </c>
      <c r="H44" s="152" t="str">
        <f>'Есмку, Есму'!D18</f>
        <v>71,40</v>
      </c>
      <c r="I44" s="157">
        <f>'Есмку, Есму'!J18</f>
        <v>0</v>
      </c>
      <c r="J44" s="156">
        <f t="shared" si="1"/>
        <v>0</v>
      </c>
      <c r="K44" s="155" t="e">
        <f t="shared" si="0"/>
        <v>#VALUE!</v>
      </c>
      <c r="N44" s="152" t="str">
        <v/>
      </c>
      <c r="O44" s="152" t="str">
        <v/>
      </c>
      <c r="P44" s="152" t="str">
        <v/>
      </c>
      <c r="Q44" s="152" t="str">
        <v/>
      </c>
      <c r="R44" s="152" t="str">
        <v/>
      </c>
      <c r="S44" s="152" t="str">
        <v/>
      </c>
      <c r="T44" s="152" t="str">
        <v/>
      </c>
      <c r="U44" s="152" t="str">
        <v/>
      </c>
      <c r="V44" s="152" t="str">
        <v/>
      </c>
      <c r="W44" s="152" t="str">
        <v/>
      </c>
      <c r="X44" s="152" t="str">
        <v/>
      </c>
    </row>
    <row r="45" spans="1:24">
      <c r="A45" s="275" t="s">
        <v>810</v>
      </c>
      <c r="B45" s="152" t="s">
        <v>56</v>
      </c>
      <c r="C45" s="152" t="s">
        <v>305</v>
      </c>
      <c r="E45" s="152" t="str">
        <f>'Есмку, Есму'!A19</f>
        <v>ЕСMУ-8x80</v>
      </c>
      <c r="F45" s="152">
        <f>'Есмку, Есму'!B19</f>
        <v>50</v>
      </c>
      <c r="G45" s="152">
        <f>'Есмку, Есму'!C19</f>
        <v>1500</v>
      </c>
      <c r="H45" s="152" t="str">
        <f>'Есмку, Есму'!D19</f>
        <v>93,72</v>
      </c>
      <c r="I45" s="157">
        <f>'Есмку, Есму'!J19</f>
        <v>0</v>
      </c>
      <c r="J45" s="156">
        <f t="shared" si="1"/>
        <v>0</v>
      </c>
      <c r="K45" s="155" t="e">
        <f t="shared" si="0"/>
        <v>#VALUE!</v>
      </c>
      <c r="N45" s="152" t="str">
        <v/>
      </c>
      <c r="O45" s="152" t="str">
        <v/>
      </c>
      <c r="P45" s="152" t="str">
        <v/>
      </c>
      <c r="Q45" s="152" t="str">
        <v/>
      </c>
      <c r="R45" s="152" t="str">
        <v/>
      </c>
      <c r="S45" s="152" t="str">
        <v/>
      </c>
      <c r="T45" s="152" t="str">
        <v/>
      </c>
      <c r="U45" s="152" t="str">
        <v/>
      </c>
      <c r="V45" s="152" t="str">
        <v/>
      </c>
      <c r="W45" s="152" t="str">
        <v/>
      </c>
      <c r="X45" s="152" t="str">
        <v/>
      </c>
    </row>
    <row r="46" spans="1:24">
      <c r="A46" s="275" t="s">
        <v>811</v>
      </c>
      <c r="B46" s="152" t="s">
        <v>56</v>
      </c>
      <c r="C46" s="152" t="s">
        <v>305</v>
      </c>
      <c r="E46" s="152" t="str">
        <f>'Есмку, Есму'!A20</f>
        <v>ЕСMУ-8x100</v>
      </c>
      <c r="F46" s="152">
        <f>'Есмку, Есму'!B20</f>
        <v>50</v>
      </c>
      <c r="G46" s="152">
        <f>'Есмку, Есму'!C20</f>
        <v>1300</v>
      </c>
      <c r="H46" s="152" t="str">
        <f>'Есмку, Есму'!D20</f>
        <v>117,00</v>
      </c>
      <c r="I46" s="157">
        <f>'Есмку, Есму'!J20</f>
        <v>0</v>
      </c>
      <c r="J46" s="156">
        <f t="shared" si="1"/>
        <v>0</v>
      </c>
      <c r="K46" s="155" t="e">
        <f t="shared" si="0"/>
        <v>#VALUE!</v>
      </c>
      <c r="N46" s="152" t="str">
        <v/>
      </c>
      <c r="O46" s="152" t="str">
        <v/>
      </c>
      <c r="P46" s="152" t="str">
        <v/>
      </c>
      <c r="Q46" s="152" t="str">
        <v/>
      </c>
      <c r="R46" s="152" t="str">
        <v/>
      </c>
      <c r="S46" s="152" t="str">
        <v/>
      </c>
      <c r="T46" s="152" t="str">
        <v/>
      </c>
      <c r="U46" s="152" t="str">
        <v/>
      </c>
      <c r="V46" s="152" t="str">
        <v/>
      </c>
      <c r="W46" s="152" t="str">
        <v/>
      </c>
      <c r="X46" s="152" t="str">
        <v/>
      </c>
    </row>
    <row r="47" spans="1:24">
      <c r="A47" s="275" t="s">
        <v>812</v>
      </c>
      <c r="B47" s="152" t="s">
        <v>56</v>
      </c>
      <c r="C47" s="152" t="s">
        <v>305</v>
      </c>
      <c r="E47" s="152" t="str">
        <f>'Есмку, Есму'!A21</f>
        <v>ЕСMУ-8x120</v>
      </c>
      <c r="F47" s="152">
        <f>'Есмку, Есму'!B21</f>
        <v>50</v>
      </c>
      <c r="G47" s="152">
        <f>'Есмку, Есму'!C21</f>
        <v>1000</v>
      </c>
      <c r="H47" s="152" t="str">
        <f>'Есмку, Есму'!D21</f>
        <v>146,28</v>
      </c>
      <c r="I47" s="157">
        <f>'Есмку, Есму'!J21</f>
        <v>0</v>
      </c>
      <c r="J47" s="156">
        <f t="shared" si="1"/>
        <v>0</v>
      </c>
      <c r="K47" s="155" t="e">
        <f t="shared" si="0"/>
        <v>#VALUE!</v>
      </c>
      <c r="N47" s="152" t="str">
        <v/>
      </c>
      <c r="O47" s="152" t="str">
        <v/>
      </c>
      <c r="P47" s="152" t="str">
        <v/>
      </c>
      <c r="Q47" s="152" t="str">
        <v/>
      </c>
      <c r="R47" s="152" t="str">
        <v/>
      </c>
      <c r="S47" s="152" t="str">
        <v/>
      </c>
      <c r="T47" s="152" t="str">
        <v/>
      </c>
      <c r="U47" s="152" t="str">
        <v/>
      </c>
      <c r="V47" s="152" t="str">
        <v/>
      </c>
      <c r="W47" s="152" t="str">
        <v/>
      </c>
      <c r="X47" s="152" t="str">
        <v/>
      </c>
    </row>
    <row r="48" spans="1:24">
      <c r="A48" s="275" t="s">
        <v>813</v>
      </c>
      <c r="B48" s="152" t="s">
        <v>56</v>
      </c>
      <c r="C48" s="152" t="s">
        <v>305</v>
      </c>
      <c r="E48" s="152" t="str">
        <f>'Есмку, Есму'!A22</f>
        <v>ЕСМУ-8х140</v>
      </c>
      <c r="F48" s="152">
        <f>'Есмку, Есму'!B22</f>
        <v>50</v>
      </c>
      <c r="G48" s="152">
        <f>'Есмку, Есму'!C22</f>
        <v>800</v>
      </c>
      <c r="H48" s="152" t="str">
        <f>'Есмку, Есму'!D22</f>
        <v>210,72</v>
      </c>
      <c r="I48" s="157">
        <f>'Есмку, Есму'!J22</f>
        <v>0</v>
      </c>
      <c r="J48" s="156">
        <f t="shared" si="1"/>
        <v>0</v>
      </c>
      <c r="K48" s="155" t="e">
        <f t="shared" si="0"/>
        <v>#VALUE!</v>
      </c>
      <c r="N48" s="152" t="str">
        <v/>
      </c>
      <c r="O48" s="152" t="str">
        <v/>
      </c>
      <c r="P48" s="152" t="str">
        <v/>
      </c>
      <c r="Q48" s="152" t="str">
        <v/>
      </c>
      <c r="R48" s="152" t="str">
        <v/>
      </c>
      <c r="S48" s="152" t="str">
        <v/>
      </c>
      <c r="T48" s="152" t="str">
        <v/>
      </c>
      <c r="U48" s="152" t="str">
        <v/>
      </c>
      <c r="V48" s="152" t="str">
        <v/>
      </c>
      <c r="W48" s="152" t="str">
        <v/>
      </c>
      <c r="X48" s="152" t="str">
        <v/>
      </c>
    </row>
    <row r="49" spans="1:24">
      <c r="A49" s="275" t="s">
        <v>814</v>
      </c>
      <c r="B49" s="152" t="s">
        <v>56</v>
      </c>
      <c r="C49" s="152" t="s">
        <v>305</v>
      </c>
      <c r="D49" s="152" t="s">
        <v>271</v>
      </c>
      <c r="E49" s="152" t="str">
        <f>'Есмку, Есму'!A23</f>
        <v>ЕСМУ-8х160</v>
      </c>
      <c r="F49" s="152">
        <f>'Есмку, Есму'!B23</f>
        <v>50</v>
      </c>
      <c r="G49" s="152">
        <f>'Есмку, Есму'!C23</f>
        <v>700</v>
      </c>
      <c r="H49" s="152" t="str">
        <f>'Есмку, Есму'!D23</f>
        <v>239,52</v>
      </c>
      <c r="I49" s="157">
        <f>'Есмку, Есму'!J23</f>
        <v>0</v>
      </c>
      <c r="J49" s="156">
        <f t="shared" si="1"/>
        <v>0</v>
      </c>
      <c r="K49" s="155" t="e">
        <f t="shared" si="0"/>
        <v>#VALUE!</v>
      </c>
      <c r="N49" s="152" t="str">
        <v/>
      </c>
      <c r="O49" s="152" t="str">
        <v/>
      </c>
      <c r="P49" s="152" t="str">
        <v/>
      </c>
      <c r="Q49" s="152" t="str">
        <v/>
      </c>
      <c r="R49" s="152" t="str">
        <v/>
      </c>
      <c r="S49" s="152" t="str">
        <v/>
      </c>
      <c r="T49" s="152" t="str">
        <v/>
      </c>
      <c r="U49" s="152" t="str">
        <v/>
      </c>
      <c r="V49" s="152" t="str">
        <v/>
      </c>
      <c r="W49" s="152" t="str">
        <v/>
      </c>
      <c r="X49" s="152" t="str">
        <v/>
      </c>
    </row>
    <row r="50" spans="1:24">
      <c r="A50" s="275" t="s">
        <v>815</v>
      </c>
      <c r="B50" s="152" t="s">
        <v>56</v>
      </c>
      <c r="C50" s="152" t="s">
        <v>305</v>
      </c>
      <c r="E50" s="152" t="str">
        <f>'Есмку, Есму'!A29</f>
        <v>ЕСMКУ-6x40</v>
      </c>
      <c r="F50" s="152">
        <f>'Есмку, Есму'!B29</f>
        <v>100</v>
      </c>
      <c r="G50" s="152">
        <f>'Есмку, Есму'!C29</f>
        <v>5000</v>
      </c>
      <c r="H50" s="152" t="str">
        <f>'Есмку, Есму'!D29</f>
        <v>26,28</v>
      </c>
      <c r="I50" s="157">
        <f>'Есмку, Есму'!J29</f>
        <v>0</v>
      </c>
      <c r="J50" s="156">
        <f t="shared" si="1"/>
        <v>0</v>
      </c>
      <c r="K50" s="155" t="e">
        <f t="shared" si="0"/>
        <v>#VALUE!</v>
      </c>
      <c r="N50" s="152" t="str">
        <v/>
      </c>
      <c r="O50" s="152" t="str">
        <v/>
      </c>
      <c r="P50" s="152" t="str">
        <v/>
      </c>
      <c r="Q50" s="152" t="str">
        <v/>
      </c>
      <c r="R50" s="152" t="str">
        <v/>
      </c>
      <c r="S50" s="152" t="str">
        <v/>
      </c>
      <c r="T50" s="152" t="str">
        <v/>
      </c>
      <c r="U50" s="152" t="str">
        <v/>
      </c>
      <c r="V50" s="152" t="str">
        <v/>
      </c>
      <c r="W50" s="152" t="str">
        <v/>
      </c>
      <c r="X50" s="152" t="str">
        <v/>
      </c>
    </row>
    <row r="51" spans="1:24">
      <c r="A51" s="275" t="s">
        <v>816</v>
      </c>
      <c r="B51" s="152" t="s">
        <v>56</v>
      </c>
      <c r="C51" s="152" t="s">
        <v>305</v>
      </c>
      <c r="E51" s="152" t="str">
        <f>'Есмку, Есму'!A30</f>
        <v>ЕСMКУ-6x40(200)</v>
      </c>
      <c r="F51" s="152">
        <f>'Есмку, Есму'!B30</f>
        <v>200</v>
      </c>
      <c r="G51" s="152">
        <f>'Есмку, Есму'!C30</f>
        <v>5000</v>
      </c>
      <c r="H51" s="152" t="str">
        <f>'Есмку, Есму'!D30</f>
        <v>25,68</v>
      </c>
      <c r="I51" s="157">
        <f>'Есмку, Есму'!J30</f>
        <v>0</v>
      </c>
      <c r="J51" s="156">
        <f t="shared" si="1"/>
        <v>0</v>
      </c>
      <c r="K51" s="155" t="e">
        <f t="shared" si="0"/>
        <v>#VALUE!</v>
      </c>
      <c r="N51" s="152" t="str">
        <v/>
      </c>
      <c r="O51" s="152" t="str">
        <v/>
      </c>
      <c r="P51" s="152" t="str">
        <v/>
      </c>
      <c r="Q51" s="152" t="str">
        <v/>
      </c>
      <c r="R51" s="152" t="str">
        <v/>
      </c>
      <c r="S51" s="152" t="str">
        <v/>
      </c>
      <c r="T51" s="152" t="str">
        <v/>
      </c>
      <c r="U51" s="152" t="str">
        <v/>
      </c>
      <c r="V51" s="152" t="str">
        <v/>
      </c>
      <c r="W51" s="152" t="str">
        <v/>
      </c>
      <c r="X51" s="152" t="str">
        <v/>
      </c>
    </row>
    <row r="52" spans="1:24">
      <c r="A52" s="275" t="s">
        <v>817</v>
      </c>
      <c r="B52" s="152" t="s">
        <v>56</v>
      </c>
      <c r="C52" s="152" t="s">
        <v>305</v>
      </c>
      <c r="E52" s="152" t="str">
        <f>'Есмку, Есму'!A31</f>
        <v>ЕСМКУ-6х50</v>
      </c>
      <c r="F52" s="152">
        <f>'Есмку, Есму'!B31</f>
        <v>100</v>
      </c>
      <c r="G52" s="152">
        <f>'Есмку, Есму'!C31</f>
        <v>4000</v>
      </c>
      <c r="H52" s="152" t="str">
        <f>'Есмку, Есму'!D31</f>
        <v>36,84</v>
      </c>
      <c r="I52" s="157">
        <f>'Есмку, Есму'!J31</f>
        <v>0</v>
      </c>
      <c r="J52" s="156">
        <f t="shared" si="1"/>
        <v>0</v>
      </c>
      <c r="K52" s="155" t="e">
        <f t="shared" si="0"/>
        <v>#VALUE!</v>
      </c>
      <c r="N52" s="152" t="str">
        <v/>
      </c>
      <c r="O52" s="152" t="str">
        <v/>
      </c>
      <c r="P52" s="152" t="str">
        <v/>
      </c>
      <c r="Q52" s="152" t="str">
        <v/>
      </c>
      <c r="R52" s="152" t="str">
        <v/>
      </c>
      <c r="S52" s="152" t="str">
        <v/>
      </c>
      <c r="T52" s="152" t="str">
        <v/>
      </c>
      <c r="U52" s="152" t="str">
        <v/>
      </c>
      <c r="V52" s="152" t="str">
        <v/>
      </c>
      <c r="W52" s="152" t="str">
        <v/>
      </c>
      <c r="X52" s="152" t="str">
        <v/>
      </c>
    </row>
    <row r="53" spans="1:24">
      <c r="A53" s="275" t="s">
        <v>818</v>
      </c>
      <c r="B53" s="152" t="s">
        <v>56</v>
      </c>
      <c r="C53" s="152" t="s">
        <v>305</v>
      </c>
      <c r="E53" s="152" t="str">
        <f>'Есмку, Есму'!A32</f>
        <v>ЕСMКУ-6x60</v>
      </c>
      <c r="F53" s="152">
        <f>'Есмку, Есму'!B32</f>
        <v>100</v>
      </c>
      <c r="G53" s="152">
        <f>'Есмку, Есму'!C32</f>
        <v>3000</v>
      </c>
      <c r="H53" s="152" t="str">
        <f>'Есмку, Есму'!D32</f>
        <v>41,88</v>
      </c>
      <c r="I53" s="157">
        <f>'Есмку, Есму'!J32</f>
        <v>0</v>
      </c>
      <c r="J53" s="156">
        <f t="shared" si="1"/>
        <v>0</v>
      </c>
      <c r="K53" s="155" t="e">
        <f t="shared" si="0"/>
        <v>#VALUE!</v>
      </c>
      <c r="N53" s="152" t="str">
        <v/>
      </c>
      <c r="O53" s="152" t="str">
        <v/>
      </c>
      <c r="P53" s="152" t="str">
        <v/>
      </c>
      <c r="Q53" s="152" t="str">
        <v/>
      </c>
      <c r="R53" s="152" t="str">
        <v/>
      </c>
      <c r="S53" s="152" t="str">
        <v/>
      </c>
      <c r="T53" s="152" t="str">
        <v/>
      </c>
      <c r="U53" s="152" t="str">
        <v/>
      </c>
      <c r="V53" s="152" t="str">
        <v/>
      </c>
      <c r="W53" s="152" t="str">
        <v/>
      </c>
      <c r="X53" s="152" t="str">
        <v/>
      </c>
    </row>
    <row r="54" spans="1:24">
      <c r="A54" s="275" t="s">
        <v>819</v>
      </c>
      <c r="B54" s="152" t="s">
        <v>56</v>
      </c>
      <c r="C54" s="152" t="s">
        <v>305</v>
      </c>
      <c r="E54" s="152" t="str">
        <f>'Есмку, Есму'!A33</f>
        <v>ЕСМКУ-6х70</v>
      </c>
      <c r="F54" s="152">
        <f>'Есмку, Есму'!B33</f>
        <v>100</v>
      </c>
      <c r="G54" s="152">
        <f>'Есмку, Есму'!C33</f>
        <v>2500</v>
      </c>
      <c r="H54" s="152" t="str">
        <f>'Есмку, Есму'!D33</f>
        <v>51,12</v>
      </c>
      <c r="I54" s="157">
        <f>'Есмку, Есму'!J33</f>
        <v>0</v>
      </c>
      <c r="J54" s="156">
        <f t="shared" si="1"/>
        <v>0</v>
      </c>
      <c r="K54" s="155" t="e">
        <f t="shared" si="0"/>
        <v>#VALUE!</v>
      </c>
      <c r="N54" s="152" t="str">
        <v/>
      </c>
      <c r="O54" s="152" t="str">
        <v/>
      </c>
      <c r="P54" s="152" t="str">
        <v/>
      </c>
      <c r="Q54" s="152" t="str">
        <v/>
      </c>
      <c r="R54" s="152" t="str">
        <v/>
      </c>
      <c r="S54" s="152" t="str">
        <v/>
      </c>
      <c r="T54" s="152" t="str">
        <v/>
      </c>
      <c r="U54" s="152" t="str">
        <v/>
      </c>
      <c r="V54" s="152" t="str">
        <v/>
      </c>
      <c r="W54" s="152" t="str">
        <v/>
      </c>
      <c r="X54" s="152" t="str">
        <v/>
      </c>
    </row>
    <row r="55" spans="1:24">
      <c r="A55" s="275" t="s">
        <v>820</v>
      </c>
      <c r="B55" s="152" t="s">
        <v>56</v>
      </c>
      <c r="C55" s="152" t="s">
        <v>305</v>
      </c>
      <c r="E55" s="152" t="str">
        <f>'Есмку, Есму'!A34</f>
        <v>ЕСMКУ-6x80</v>
      </c>
      <c r="F55" s="152">
        <f>'Есмку, Есму'!B34</f>
        <v>100</v>
      </c>
      <c r="G55" s="152">
        <f>'Есмку, Есму'!C34</f>
        <v>2000</v>
      </c>
      <c r="H55" s="152" t="str">
        <f>'Есмку, Есму'!D34</f>
        <v>57,24</v>
      </c>
      <c r="I55" s="157">
        <f>'Есмку, Есму'!J34</f>
        <v>0</v>
      </c>
      <c r="J55" s="156">
        <f t="shared" si="1"/>
        <v>0</v>
      </c>
      <c r="K55" s="155" t="e">
        <f t="shared" si="0"/>
        <v>#VALUE!</v>
      </c>
      <c r="N55" s="152" t="str">
        <v/>
      </c>
      <c r="O55" s="152" t="str">
        <v/>
      </c>
      <c r="P55" s="152" t="str">
        <v/>
      </c>
      <c r="Q55" s="152" t="str">
        <v/>
      </c>
      <c r="R55" s="152" t="str">
        <v/>
      </c>
      <c r="S55" s="152" t="str">
        <v/>
      </c>
      <c r="T55" s="152" t="str">
        <v/>
      </c>
      <c r="U55" s="152" t="str">
        <v/>
      </c>
      <c r="V55" s="152" t="str">
        <v/>
      </c>
      <c r="W55" s="152" t="str">
        <v/>
      </c>
      <c r="X55" s="152" t="str">
        <v/>
      </c>
    </row>
    <row r="56" spans="1:24">
      <c r="A56" s="275" t="s">
        <v>821</v>
      </c>
      <c r="B56" s="152" t="s">
        <v>56</v>
      </c>
      <c r="C56" s="152" t="s">
        <v>305</v>
      </c>
      <c r="D56" s="152" t="s">
        <v>272</v>
      </c>
      <c r="E56" s="152" t="str">
        <f>'Есмку, Есму'!A35</f>
        <v>ЕСMКУ-6x100</v>
      </c>
      <c r="F56" s="152">
        <f>'Есмку, Есму'!B35</f>
        <v>100</v>
      </c>
      <c r="G56" s="152">
        <f>'Есмку, Есму'!C35</f>
        <v>1500</v>
      </c>
      <c r="H56" s="152" t="str">
        <f>'Есмку, Есму'!D35</f>
        <v>84,96</v>
      </c>
      <c r="I56" s="157">
        <f>'Есмку, Есму'!J35</f>
        <v>0</v>
      </c>
      <c r="J56" s="156">
        <f t="shared" si="1"/>
        <v>0</v>
      </c>
      <c r="K56" s="155" t="e">
        <f t="shared" si="0"/>
        <v>#VALUE!</v>
      </c>
      <c r="N56" s="152" t="str">
        <v/>
      </c>
      <c r="O56" s="152" t="str">
        <v/>
      </c>
      <c r="P56" s="152" t="str">
        <v/>
      </c>
      <c r="Q56" s="152" t="str">
        <v/>
      </c>
      <c r="R56" s="152" t="str">
        <v/>
      </c>
      <c r="S56" s="152" t="str">
        <v/>
      </c>
      <c r="T56" s="152" t="str">
        <v/>
      </c>
      <c r="U56" s="152" t="str">
        <v/>
      </c>
      <c r="V56" s="152" t="str">
        <v/>
      </c>
      <c r="W56" s="152" t="str">
        <v/>
      </c>
      <c r="X56" s="152" t="str">
        <v/>
      </c>
    </row>
    <row r="57" spans="1:24">
      <c r="A57" s="275" t="s">
        <v>822</v>
      </c>
      <c r="B57" s="152" t="s">
        <v>56</v>
      </c>
      <c r="C57" s="152" t="s">
        <v>305</v>
      </c>
      <c r="E57" s="152" t="str">
        <f>'Смку, Сму'!A12</f>
        <v>СМУ-6х40</v>
      </c>
      <c r="F57" s="152">
        <f>'Смку, Сму'!B12</f>
        <v>100</v>
      </c>
      <c r="G57" s="152">
        <f>'Смку, Сму'!C12</f>
        <v>2000</v>
      </c>
      <c r="H57" s="152" t="str">
        <f>'Смку, Сму'!D12</f>
        <v>27,60</v>
      </c>
      <c r="I57" s="157">
        <f>'Смку, Сму'!G12</f>
        <v>0</v>
      </c>
      <c r="J57" s="156">
        <f t="shared" si="1"/>
        <v>0</v>
      </c>
      <c r="K57" s="155" t="e">
        <f t="shared" si="0"/>
        <v>#VALUE!</v>
      </c>
      <c r="N57" s="152" t="str">
        <v/>
      </c>
      <c r="O57" s="152" t="str">
        <v/>
      </c>
      <c r="P57" s="152" t="str">
        <v/>
      </c>
      <c r="Q57" s="152" t="str">
        <v/>
      </c>
      <c r="R57" s="152" t="str">
        <v/>
      </c>
      <c r="S57" s="152" t="str">
        <v/>
      </c>
      <c r="T57" s="152" t="str">
        <v/>
      </c>
      <c r="U57" s="152" t="str">
        <v/>
      </c>
      <c r="V57" s="152" t="str">
        <v/>
      </c>
      <c r="W57" s="152" t="str">
        <v/>
      </c>
      <c r="X57" s="152" t="str">
        <v/>
      </c>
    </row>
    <row r="58" spans="1:24">
      <c r="A58" s="275" t="s">
        <v>823</v>
      </c>
      <c r="B58" s="152" t="s">
        <v>56</v>
      </c>
      <c r="C58" s="152" t="s">
        <v>305</v>
      </c>
      <c r="E58" s="152" t="str">
        <f>'Смку, Сму'!A13</f>
        <v>СМУ-6х40(200)</v>
      </c>
      <c r="F58" s="152">
        <f>'Смку, Сму'!B13</f>
        <v>200</v>
      </c>
      <c r="G58" s="152">
        <f>'Смку, Сму'!C13</f>
        <v>4000</v>
      </c>
      <c r="H58" s="152" t="str">
        <f>'Смку, Сму'!D13</f>
        <v>26,28</v>
      </c>
      <c r="I58" s="157">
        <f>'Смку, Сму'!G13</f>
        <v>0</v>
      </c>
      <c r="J58" s="156">
        <f t="shared" si="1"/>
        <v>0</v>
      </c>
      <c r="K58" s="155" t="e">
        <f t="shared" si="0"/>
        <v>#VALUE!</v>
      </c>
      <c r="N58" s="152" t="str">
        <v/>
      </c>
      <c r="O58" s="152" t="str">
        <v/>
      </c>
      <c r="P58" s="152" t="str">
        <v/>
      </c>
      <c r="Q58" s="152" t="str">
        <v/>
      </c>
      <c r="R58" s="152" t="str">
        <v/>
      </c>
      <c r="S58" s="152" t="str">
        <v/>
      </c>
      <c r="T58" s="152" t="str">
        <v/>
      </c>
      <c r="U58" s="152" t="str">
        <v/>
      </c>
      <c r="V58" s="152" t="str">
        <v/>
      </c>
      <c r="W58" s="152" t="str">
        <v/>
      </c>
      <c r="X58" s="152" t="str">
        <v/>
      </c>
    </row>
    <row r="59" spans="1:24">
      <c r="A59" s="275" t="s">
        <v>824</v>
      </c>
      <c r="B59" s="152" t="s">
        <v>56</v>
      </c>
      <c r="C59" s="152" t="s">
        <v>305</v>
      </c>
      <c r="E59" s="152" t="str">
        <f>'Смку, Сму'!A14</f>
        <v>СМУ-6х60</v>
      </c>
      <c r="F59" s="152">
        <f>'Смку, Сму'!B14</f>
        <v>100</v>
      </c>
      <c r="G59" s="152">
        <f>'Смку, Сму'!C14</f>
        <v>2000</v>
      </c>
      <c r="H59" s="152" t="str">
        <f>'Смку, Сму'!D14</f>
        <v>42,96</v>
      </c>
      <c r="I59" s="157">
        <f>'Смку, Сму'!G14</f>
        <v>0</v>
      </c>
      <c r="J59" s="156">
        <f t="shared" si="1"/>
        <v>0</v>
      </c>
      <c r="K59" s="155" t="e">
        <f t="shared" si="0"/>
        <v>#VALUE!</v>
      </c>
      <c r="N59" s="152" t="str">
        <v/>
      </c>
      <c r="O59" s="152" t="str">
        <v/>
      </c>
      <c r="P59" s="152" t="str">
        <v/>
      </c>
      <c r="Q59" s="152" t="str">
        <v/>
      </c>
      <c r="R59" s="152" t="str">
        <v/>
      </c>
      <c r="S59" s="152" t="str">
        <v/>
      </c>
      <c r="T59" s="152" t="str">
        <v/>
      </c>
      <c r="U59" s="152" t="str">
        <v/>
      </c>
      <c r="V59" s="152" t="str">
        <v/>
      </c>
      <c r="W59" s="152" t="str">
        <v/>
      </c>
      <c r="X59" s="152" t="str">
        <v/>
      </c>
    </row>
    <row r="60" spans="1:24">
      <c r="A60" s="275" t="s">
        <v>825</v>
      </c>
      <c r="B60" s="152" t="s">
        <v>56</v>
      </c>
      <c r="C60" s="152" t="s">
        <v>305</v>
      </c>
      <c r="E60" s="152" t="str">
        <f>'Смку, Сму'!A15</f>
        <v>СМУ-6х80</v>
      </c>
      <c r="F60" s="152">
        <f>'Смку, Сму'!B15</f>
        <v>100</v>
      </c>
      <c r="G60" s="152">
        <f>'Смку, Сму'!C15</f>
        <v>1200</v>
      </c>
      <c r="H60" s="152" t="str">
        <f>'Смку, Сму'!D15</f>
        <v>58,32</v>
      </c>
      <c r="I60" s="157">
        <f>'Смку, Сму'!G15</f>
        <v>0</v>
      </c>
      <c r="J60" s="156">
        <f t="shared" si="1"/>
        <v>0</v>
      </c>
      <c r="K60" s="155" t="e">
        <f t="shared" si="0"/>
        <v>#VALUE!</v>
      </c>
      <c r="N60" s="152" t="str">
        <v/>
      </c>
      <c r="O60" s="152" t="str">
        <v/>
      </c>
      <c r="P60" s="152" t="str">
        <v/>
      </c>
      <c r="Q60" s="152" t="str">
        <v/>
      </c>
      <c r="R60" s="152" t="str">
        <v/>
      </c>
      <c r="S60" s="152" t="str">
        <v/>
      </c>
      <c r="T60" s="152" t="str">
        <v/>
      </c>
      <c r="U60" s="152" t="str">
        <v/>
      </c>
      <c r="V60" s="152" t="str">
        <v/>
      </c>
      <c r="W60" s="152" t="str">
        <v/>
      </c>
      <c r="X60" s="152" t="str">
        <v/>
      </c>
    </row>
    <row r="61" spans="1:24">
      <c r="A61" s="275" t="s">
        <v>826</v>
      </c>
      <c r="B61" s="152" t="s">
        <v>56</v>
      </c>
      <c r="C61" s="152" t="s">
        <v>305</v>
      </c>
      <c r="E61" s="152" t="str">
        <f>'Смку, Сму'!A16</f>
        <v>СМУ-8х60</v>
      </c>
      <c r="F61" s="152">
        <f>'Смку, Сму'!B16</f>
        <v>100</v>
      </c>
      <c r="G61" s="152">
        <f>'Смку, Сму'!C16</f>
        <v>1200</v>
      </c>
      <c r="H61" s="152" t="str">
        <f>'Смку, Сму'!D16</f>
        <v>73,08</v>
      </c>
      <c r="I61" s="157">
        <f>'Смку, Сму'!G16</f>
        <v>0</v>
      </c>
      <c r="J61" s="156">
        <f t="shared" si="1"/>
        <v>0</v>
      </c>
      <c r="K61" s="155" t="e">
        <f t="shared" si="0"/>
        <v>#VALUE!</v>
      </c>
      <c r="N61" s="152" t="str">
        <v/>
      </c>
      <c r="O61" s="152" t="str">
        <v/>
      </c>
      <c r="P61" s="152" t="str">
        <v/>
      </c>
      <c r="Q61" s="152" t="str">
        <v/>
      </c>
      <c r="R61" s="152" t="str">
        <v/>
      </c>
      <c r="S61" s="152" t="str">
        <v/>
      </c>
      <c r="T61" s="152" t="str">
        <v/>
      </c>
      <c r="U61" s="152" t="str">
        <v/>
      </c>
      <c r="V61" s="152" t="str">
        <v/>
      </c>
      <c r="W61" s="152" t="str">
        <v/>
      </c>
      <c r="X61" s="152" t="str">
        <v/>
      </c>
    </row>
    <row r="62" spans="1:24">
      <c r="A62" s="275" t="s">
        <v>827</v>
      </c>
      <c r="B62" s="152" t="s">
        <v>56</v>
      </c>
      <c r="C62" s="152" t="s">
        <v>305</v>
      </c>
      <c r="E62" s="152" t="str">
        <f>'Смку, Сму'!A17</f>
        <v>СМУ-8х80</v>
      </c>
      <c r="F62" s="152">
        <f>'Смку, Сму'!B17</f>
        <v>50</v>
      </c>
      <c r="G62" s="152">
        <f>'Смку, Сму'!C17</f>
        <v>600</v>
      </c>
      <c r="H62" s="152" t="str">
        <f>'Смку, Сму'!D17</f>
        <v>96,72</v>
      </c>
      <c r="I62" s="157">
        <f>'Смку, Сму'!G17</f>
        <v>0</v>
      </c>
      <c r="J62" s="156">
        <f t="shared" si="1"/>
        <v>0</v>
      </c>
      <c r="K62" s="155" t="e">
        <f t="shared" si="0"/>
        <v>#VALUE!</v>
      </c>
      <c r="N62" s="152" t="str">
        <v/>
      </c>
      <c r="O62" s="152" t="str">
        <v/>
      </c>
      <c r="P62" s="152" t="str">
        <v/>
      </c>
      <c r="Q62" s="152" t="str">
        <v/>
      </c>
      <c r="R62" s="152" t="str">
        <v/>
      </c>
      <c r="S62" s="152" t="str">
        <v/>
      </c>
      <c r="T62" s="152" t="str">
        <v/>
      </c>
      <c r="U62" s="152" t="str">
        <v/>
      </c>
      <c r="V62" s="152" t="str">
        <v/>
      </c>
      <c r="W62" s="152" t="str">
        <v/>
      </c>
      <c r="X62" s="152" t="str">
        <v/>
      </c>
    </row>
    <row r="63" spans="1:24">
      <c r="A63" s="275" t="s">
        <v>828</v>
      </c>
      <c r="B63" s="152" t="s">
        <v>56</v>
      </c>
      <c r="C63" s="152" t="s">
        <v>305</v>
      </c>
      <c r="E63" s="152" t="str">
        <f>'Смку, Сму'!A18</f>
        <v>СМУ-8х100</v>
      </c>
      <c r="F63" s="152">
        <f>'Смку, Сму'!B18</f>
        <v>50</v>
      </c>
      <c r="G63" s="152">
        <f>'Смку, Сму'!C18</f>
        <v>600</v>
      </c>
      <c r="H63" s="152" t="str">
        <f>'Смку, Сму'!D18</f>
        <v>120,96</v>
      </c>
      <c r="I63" s="157">
        <f>'Смку, Сму'!G18</f>
        <v>0</v>
      </c>
      <c r="J63" s="156">
        <f t="shared" si="1"/>
        <v>0</v>
      </c>
      <c r="K63" s="155" t="e">
        <f t="shared" si="0"/>
        <v>#VALUE!</v>
      </c>
      <c r="N63" s="152" t="str">
        <v/>
      </c>
      <c r="O63" s="152" t="str">
        <v/>
      </c>
      <c r="P63" s="152" t="str">
        <v/>
      </c>
      <c r="Q63" s="152" t="str">
        <v/>
      </c>
      <c r="R63" s="152" t="str">
        <v/>
      </c>
      <c r="S63" s="152" t="str">
        <v/>
      </c>
      <c r="T63" s="152" t="str">
        <v/>
      </c>
      <c r="U63" s="152" t="str">
        <v/>
      </c>
      <c r="V63" s="152" t="str">
        <v/>
      </c>
      <c r="W63" s="152" t="str">
        <v/>
      </c>
      <c r="X63" s="152" t="str">
        <v/>
      </c>
    </row>
    <row r="64" spans="1:24">
      <c r="A64" s="275" t="s">
        <v>829</v>
      </c>
      <c r="B64" s="152" t="s">
        <v>56</v>
      </c>
      <c r="C64" s="152" t="s">
        <v>305</v>
      </c>
      <c r="D64" s="152" t="s">
        <v>273</v>
      </c>
      <c r="E64" s="152" t="str">
        <f>'Смку, Сму'!A19</f>
        <v>СМУ-8х120</v>
      </c>
      <c r="F64" s="152">
        <f>'Смку, Сму'!B19</f>
        <v>50</v>
      </c>
      <c r="G64" s="152">
        <f>'Смку, Сму'!C19</f>
        <v>600</v>
      </c>
      <c r="H64" s="152" t="str">
        <f>'Смку, Сму'!D19</f>
        <v>149,04</v>
      </c>
      <c r="I64" s="157">
        <f>'Смку, Сму'!G19</f>
        <v>0</v>
      </c>
      <c r="J64" s="156">
        <f t="shared" si="1"/>
        <v>0</v>
      </c>
      <c r="K64" s="155" t="e">
        <f t="shared" si="0"/>
        <v>#VALUE!</v>
      </c>
      <c r="N64" s="152" t="str">
        <v/>
      </c>
      <c r="O64" s="152" t="str">
        <v/>
      </c>
      <c r="P64" s="152" t="str">
        <v/>
      </c>
      <c r="Q64" s="152" t="str">
        <v/>
      </c>
      <c r="R64" s="152" t="str">
        <v/>
      </c>
      <c r="S64" s="152" t="str">
        <v/>
      </c>
      <c r="T64" s="152" t="str">
        <v/>
      </c>
      <c r="U64" s="152" t="str">
        <v/>
      </c>
      <c r="V64" s="152" t="str">
        <v/>
      </c>
      <c r="W64" s="152" t="str">
        <v/>
      </c>
      <c r="X64" s="152" t="str">
        <v/>
      </c>
    </row>
    <row r="65" spans="1:24">
      <c r="A65" s="275" t="s">
        <v>830</v>
      </c>
      <c r="B65" s="152" t="s">
        <v>56</v>
      </c>
      <c r="C65" s="152" t="s">
        <v>305</v>
      </c>
      <c r="E65" s="152" t="str">
        <f>'Смку, Сму'!A31</f>
        <v>СМКУ-6х40</v>
      </c>
      <c r="F65" s="152">
        <f>'Смку, Сму'!B31</f>
        <v>100</v>
      </c>
      <c r="G65" s="152">
        <f>'Смку, Сму'!C31</f>
        <v>2000</v>
      </c>
      <c r="H65" s="152" t="str">
        <f>'Смку, Сму'!D31</f>
        <v>27,60</v>
      </c>
      <c r="I65" s="157">
        <f>'Смку, Сму'!G31</f>
        <v>0</v>
      </c>
      <c r="J65" s="156">
        <f t="shared" si="1"/>
        <v>0</v>
      </c>
      <c r="K65" s="155" t="e">
        <f t="shared" si="0"/>
        <v>#VALUE!</v>
      </c>
      <c r="N65" s="152" t="str">
        <v/>
      </c>
      <c r="O65" s="152" t="str">
        <v/>
      </c>
      <c r="P65" s="152" t="str">
        <v/>
      </c>
      <c r="Q65" s="152" t="str">
        <v/>
      </c>
      <c r="R65" s="152" t="str">
        <v/>
      </c>
      <c r="S65" s="152" t="str">
        <v/>
      </c>
      <c r="T65" s="152" t="str">
        <v/>
      </c>
      <c r="U65" s="152" t="str">
        <v/>
      </c>
      <c r="V65" s="152" t="str">
        <v/>
      </c>
      <c r="W65" s="152" t="str">
        <v/>
      </c>
      <c r="X65" s="152" t="str">
        <v/>
      </c>
    </row>
    <row r="66" spans="1:24">
      <c r="A66" s="275" t="s">
        <v>831</v>
      </c>
      <c r="B66" s="152" t="s">
        <v>56</v>
      </c>
      <c r="C66" s="152" t="s">
        <v>305</v>
      </c>
      <c r="E66" s="152" t="str">
        <f>'Смку, Сму'!A32</f>
        <v>СМКУ-6х40</v>
      </c>
      <c r="F66" s="152">
        <f>'Смку, Сму'!B32</f>
        <v>200</v>
      </c>
      <c r="G66" s="152">
        <f>'Смку, Сму'!C32</f>
        <v>4000</v>
      </c>
      <c r="H66" s="152" t="str">
        <f>'Смку, Сму'!D32</f>
        <v>26,28</v>
      </c>
      <c r="I66" s="157">
        <f>'Смку, Сму'!G32</f>
        <v>0</v>
      </c>
      <c r="J66" s="156">
        <f t="shared" si="1"/>
        <v>0</v>
      </c>
      <c r="K66" s="155" t="e">
        <f t="shared" si="0"/>
        <v>#VALUE!</v>
      </c>
      <c r="N66" s="152" t="str">
        <v/>
      </c>
      <c r="O66" s="152" t="str">
        <v/>
      </c>
      <c r="P66" s="152" t="str">
        <v/>
      </c>
      <c r="Q66" s="152" t="str">
        <v/>
      </c>
      <c r="R66" s="152" t="str">
        <v/>
      </c>
      <c r="S66" s="152" t="str">
        <v/>
      </c>
      <c r="T66" s="152" t="str">
        <v/>
      </c>
      <c r="U66" s="152" t="str">
        <v/>
      </c>
      <c r="V66" s="152" t="str">
        <v/>
      </c>
      <c r="W66" s="152" t="str">
        <v/>
      </c>
      <c r="X66" s="152" t="str">
        <v/>
      </c>
    </row>
    <row r="67" spans="1:24">
      <c r="A67" s="275" t="s">
        <v>832</v>
      </c>
      <c r="B67" s="152" t="s">
        <v>56</v>
      </c>
      <c r="C67" s="152" t="s">
        <v>305</v>
      </c>
      <c r="E67" s="152" t="str">
        <f>'Смку, Сму'!A33</f>
        <v>СМКУ-6х60</v>
      </c>
      <c r="F67" s="152">
        <f>'Смку, Сму'!B33</f>
        <v>100</v>
      </c>
      <c r="G67" s="152">
        <f>'Смку, Сму'!C33</f>
        <v>2000</v>
      </c>
      <c r="H67" s="152" t="str">
        <f>'Смку, Сму'!D33</f>
        <v>42,96</v>
      </c>
      <c r="I67" s="157">
        <f>'Смку, Сму'!G33</f>
        <v>0</v>
      </c>
      <c r="J67" s="156">
        <f t="shared" si="1"/>
        <v>0</v>
      </c>
      <c r="K67" s="155" t="e">
        <f t="shared" si="0"/>
        <v>#VALUE!</v>
      </c>
      <c r="N67" s="152" t="str">
        <v/>
      </c>
      <c r="O67" s="152" t="str">
        <v/>
      </c>
      <c r="P67" s="152" t="str">
        <v/>
      </c>
      <c r="Q67" s="152" t="str">
        <v/>
      </c>
      <c r="R67" s="152" t="str">
        <v/>
      </c>
      <c r="S67" s="152" t="str">
        <v/>
      </c>
      <c r="T67" s="152" t="str">
        <v/>
      </c>
      <c r="U67" s="152" t="str">
        <v/>
      </c>
      <c r="V67" s="152" t="str">
        <v/>
      </c>
      <c r="W67" s="152" t="str">
        <v/>
      </c>
      <c r="X67" s="152" t="str">
        <v/>
      </c>
    </row>
    <row r="68" spans="1:24">
      <c r="A68" s="275" t="s">
        <v>833</v>
      </c>
      <c r="B68" s="152" t="s">
        <v>56</v>
      </c>
      <c r="C68" s="152" t="s">
        <v>305</v>
      </c>
      <c r="D68" s="152" t="s">
        <v>274</v>
      </c>
      <c r="E68" s="152" t="str">
        <f>'Смку, Сму'!A34</f>
        <v>СMКУ-6x80</v>
      </c>
      <c r="F68" s="152">
        <f>'Смку, Сму'!B34</f>
        <v>100</v>
      </c>
      <c r="G68" s="152">
        <f>'Смку, Сму'!C34</f>
        <v>1200</v>
      </c>
      <c r="H68" s="152" t="str">
        <f>'Смку, Сму'!D34</f>
        <v>58,32</v>
      </c>
      <c r="I68" s="157">
        <f>'Смку, Сму'!G34</f>
        <v>0</v>
      </c>
      <c r="J68" s="156">
        <f t="shared" ref="J68:J130" si="4">I68*G68/100</f>
        <v>0</v>
      </c>
      <c r="K68" s="155" t="e">
        <f t="shared" ref="K68:K130" si="5">(I68*G68/100)*H68</f>
        <v>#VALUE!</v>
      </c>
      <c r="N68" s="152" t="str">
        <v/>
      </c>
      <c r="O68" s="152" t="str">
        <v/>
      </c>
      <c r="P68" s="152" t="str">
        <v/>
      </c>
      <c r="Q68" s="152" t="str">
        <v/>
      </c>
      <c r="R68" s="152" t="str">
        <v/>
      </c>
      <c r="S68" s="152" t="str">
        <v/>
      </c>
      <c r="T68" s="152" t="str">
        <v/>
      </c>
      <c r="U68" s="152" t="str">
        <v/>
      </c>
      <c r="V68" s="152" t="str">
        <v/>
      </c>
      <c r="W68" s="152" t="str">
        <v/>
      </c>
      <c r="X68" s="152" t="str">
        <v/>
      </c>
    </row>
    <row r="69" spans="1:24">
      <c r="A69" s="275" t="s">
        <v>834</v>
      </c>
      <c r="B69" s="152" t="s">
        <v>56</v>
      </c>
      <c r="C69" s="152" t="s">
        <v>305</v>
      </c>
      <c r="E69" s="152" t="str">
        <f>'Сма 10 серія'!A7</f>
        <v>СMА-10x80</v>
      </c>
      <c r="F69" s="152">
        <f>'Сма 10 серія'!B7</f>
        <v>50</v>
      </c>
      <c r="G69" s="152">
        <f>'Сма 10 серія'!C7</f>
        <v>600</v>
      </c>
      <c r="H69" s="152" t="str">
        <f>'Сма 10 серія'!D7</f>
        <v>196,92</v>
      </c>
      <c r="I69" s="157">
        <f>'Сма 10 серія'!F7</f>
        <v>0</v>
      </c>
      <c r="J69" s="156">
        <f t="shared" si="4"/>
        <v>0</v>
      </c>
      <c r="K69" s="155" t="e">
        <f t="shared" si="5"/>
        <v>#VALUE!</v>
      </c>
      <c r="N69" s="152" t="str">
        <v/>
      </c>
      <c r="O69" s="152" t="str">
        <v/>
      </c>
      <c r="P69" s="152" t="str">
        <v/>
      </c>
      <c r="Q69" s="152" t="str">
        <v/>
      </c>
      <c r="R69" s="152" t="str">
        <v/>
      </c>
      <c r="S69" s="152" t="str">
        <v/>
      </c>
      <c r="T69" s="152" t="str">
        <v/>
      </c>
      <c r="U69" s="152" t="str">
        <v/>
      </c>
      <c r="V69" s="152" t="str">
        <v/>
      </c>
      <c r="W69" s="152" t="str">
        <v/>
      </c>
      <c r="X69" s="152" t="str">
        <v/>
      </c>
    </row>
    <row r="70" spans="1:24">
      <c r="A70" s="275" t="s">
        <v>835</v>
      </c>
      <c r="B70" s="152" t="s">
        <v>56</v>
      </c>
      <c r="C70" s="152" t="s">
        <v>305</v>
      </c>
      <c r="E70" s="152" t="str">
        <f>'Сма 10 серія'!A8</f>
        <v>СMА-10x100</v>
      </c>
      <c r="F70" s="152">
        <f>'Сма 10 серія'!B8</f>
        <v>50</v>
      </c>
      <c r="G70" s="152">
        <f>'Сма 10 серія'!C8</f>
        <v>600</v>
      </c>
      <c r="H70" s="152" t="str">
        <f>'Сма 10 серія'!D8</f>
        <v>271,32</v>
      </c>
      <c r="I70" s="157">
        <f>'Сма 10 серія'!F8</f>
        <v>0</v>
      </c>
      <c r="J70" s="156">
        <f t="shared" si="4"/>
        <v>0</v>
      </c>
      <c r="K70" s="155" t="e">
        <f t="shared" si="5"/>
        <v>#VALUE!</v>
      </c>
      <c r="N70" s="152" t="str">
        <v/>
      </c>
      <c r="O70" s="152" t="str">
        <v/>
      </c>
      <c r="P70" s="152" t="str">
        <v/>
      </c>
      <c r="Q70" s="152" t="str">
        <v/>
      </c>
      <c r="R70" s="152" t="str">
        <v/>
      </c>
      <c r="S70" s="152" t="str">
        <v/>
      </c>
      <c r="T70" s="152" t="str">
        <v/>
      </c>
      <c r="U70" s="152" t="str">
        <v/>
      </c>
      <c r="V70" s="152" t="str">
        <v/>
      </c>
      <c r="W70" s="152" t="str">
        <v/>
      </c>
      <c r="X70" s="152" t="str">
        <v/>
      </c>
    </row>
    <row r="71" spans="1:24">
      <c r="A71" s="275" t="s">
        <v>836</v>
      </c>
      <c r="B71" s="152" t="s">
        <v>56</v>
      </c>
      <c r="C71" s="152" t="s">
        <v>305</v>
      </c>
      <c r="E71" s="152" t="str">
        <f>'Сма 10 серія'!A9</f>
        <v>СMА-10x115</v>
      </c>
      <c r="F71" s="152">
        <f>'Сма 10 серія'!B9</f>
        <v>50</v>
      </c>
      <c r="G71" s="152">
        <f>'Сма 10 серія'!C9</f>
        <v>600</v>
      </c>
      <c r="H71" s="152" t="str">
        <f>'Сма 10 серія'!D9</f>
        <v>315,72</v>
      </c>
      <c r="I71" s="157">
        <f>'Сма 10 серія'!F9</f>
        <v>0</v>
      </c>
      <c r="J71" s="156">
        <f t="shared" si="4"/>
        <v>0</v>
      </c>
      <c r="K71" s="155" t="e">
        <f t="shared" si="5"/>
        <v>#VALUE!</v>
      </c>
      <c r="N71" s="152" t="str">
        <v/>
      </c>
      <c r="O71" s="152" t="str">
        <v/>
      </c>
      <c r="P71" s="152" t="str">
        <v/>
      </c>
      <c r="Q71" s="152" t="str">
        <v/>
      </c>
      <c r="R71" s="152" t="str">
        <v/>
      </c>
      <c r="S71" s="152" t="str">
        <v/>
      </c>
      <c r="T71" s="152" t="str">
        <v/>
      </c>
      <c r="U71" s="152" t="str">
        <v/>
      </c>
      <c r="V71" s="152" t="str">
        <v/>
      </c>
      <c r="W71" s="152" t="str">
        <v/>
      </c>
      <c r="X71" s="152" t="str">
        <v/>
      </c>
    </row>
    <row r="72" spans="1:24">
      <c r="A72" s="275" t="s">
        <v>837</v>
      </c>
      <c r="B72" s="152" t="s">
        <v>56</v>
      </c>
      <c r="C72" s="152" t="s">
        <v>305</v>
      </c>
      <c r="E72" s="152" t="str">
        <f>'Сма 10 серія'!A10</f>
        <v>СMА-10x135</v>
      </c>
      <c r="F72" s="152">
        <f>'Сма 10 серія'!B10</f>
        <v>50</v>
      </c>
      <c r="G72" s="152">
        <f>'Сма 10 серія'!C10</f>
        <v>500</v>
      </c>
      <c r="H72" s="152" t="str">
        <f>'Сма 10 серія'!D10</f>
        <v>374,04</v>
      </c>
      <c r="I72" s="157">
        <f>'Сма 10 серія'!F10</f>
        <v>0</v>
      </c>
      <c r="J72" s="156">
        <f t="shared" si="4"/>
        <v>0</v>
      </c>
      <c r="K72" s="155" t="e">
        <f t="shared" si="5"/>
        <v>#VALUE!</v>
      </c>
      <c r="N72" s="152" t="str">
        <v/>
      </c>
      <c r="O72" s="152" t="str">
        <v/>
      </c>
      <c r="P72" s="152" t="str">
        <v/>
      </c>
      <c r="Q72" s="152" t="str">
        <v/>
      </c>
      <c r="R72" s="152" t="str">
        <v/>
      </c>
      <c r="S72" s="152" t="str">
        <v/>
      </c>
      <c r="T72" s="152" t="str">
        <v/>
      </c>
      <c r="U72" s="152" t="str">
        <v/>
      </c>
      <c r="V72" s="152" t="str">
        <v/>
      </c>
      <c r="W72" s="152" t="str">
        <v/>
      </c>
      <c r="X72" s="152" t="str">
        <v/>
      </c>
    </row>
    <row r="73" spans="1:24">
      <c r="A73" s="275" t="s">
        <v>838</v>
      </c>
      <c r="B73" s="152" t="s">
        <v>56</v>
      </c>
      <c r="C73" s="152" t="s">
        <v>305</v>
      </c>
      <c r="E73" s="152" t="str">
        <f>'Сма 10 серія'!A11</f>
        <v>СMА-10x160</v>
      </c>
      <c r="F73" s="152">
        <f>'Сма 10 серія'!B11</f>
        <v>50</v>
      </c>
      <c r="G73" s="152">
        <f>'Сма 10 серія'!C11</f>
        <v>500</v>
      </c>
      <c r="H73" s="152" t="str">
        <f>'Сма 10 серія'!D11</f>
        <v>439,56</v>
      </c>
      <c r="I73" s="157">
        <f>'Сма 10 серія'!F11</f>
        <v>0</v>
      </c>
      <c r="J73" s="156">
        <f t="shared" si="4"/>
        <v>0</v>
      </c>
      <c r="K73" s="155" t="e">
        <f t="shared" si="5"/>
        <v>#VALUE!</v>
      </c>
      <c r="N73" s="152" t="str">
        <v/>
      </c>
      <c r="O73" s="152" t="str">
        <v/>
      </c>
      <c r="P73" s="152" t="str">
        <v/>
      </c>
      <c r="Q73" s="152" t="str">
        <v/>
      </c>
      <c r="R73" s="152" t="str">
        <v/>
      </c>
      <c r="S73" s="152" t="str">
        <v/>
      </c>
      <c r="T73" s="152" t="str">
        <v/>
      </c>
      <c r="U73" s="152" t="str">
        <v/>
      </c>
      <c r="V73" s="152" t="str">
        <v/>
      </c>
      <c r="W73" s="152" t="str">
        <v/>
      </c>
      <c r="X73" s="152" t="str">
        <v/>
      </c>
    </row>
    <row r="74" spans="1:24">
      <c r="A74" s="275" t="s">
        <v>839</v>
      </c>
      <c r="B74" s="152" t="s">
        <v>56</v>
      </c>
      <c r="C74" s="152" t="s">
        <v>305</v>
      </c>
      <c r="D74" s="152" t="s">
        <v>275</v>
      </c>
      <c r="E74" s="152" t="str">
        <f>'Сма 10 серія'!A12</f>
        <v>СMА-10x180</v>
      </c>
      <c r="F74" s="152">
        <f>'Сма 10 серія'!B12</f>
        <v>50</v>
      </c>
      <c r="G74" s="152">
        <f>'Сма 10 серія'!C12</f>
        <v>400</v>
      </c>
      <c r="H74" s="152" t="str">
        <f>'Сма 10 серія'!D12</f>
        <v>500,52</v>
      </c>
      <c r="I74" s="157">
        <f>'Сма 10 серія'!F12</f>
        <v>0</v>
      </c>
      <c r="J74" s="156">
        <f t="shared" si="4"/>
        <v>0</v>
      </c>
      <c r="K74" s="155" t="e">
        <f t="shared" si="5"/>
        <v>#VALUE!</v>
      </c>
      <c r="N74" s="152" t="str">
        <v/>
      </c>
      <c r="O74" s="152" t="str">
        <v/>
      </c>
      <c r="P74" s="152" t="str">
        <v/>
      </c>
      <c r="Q74" s="152" t="str">
        <v/>
      </c>
      <c r="R74" s="152" t="str">
        <v/>
      </c>
      <c r="S74" s="152" t="str">
        <v/>
      </c>
      <c r="T74" s="152" t="str">
        <v/>
      </c>
      <c r="U74" s="152" t="str">
        <v/>
      </c>
      <c r="V74" s="152" t="str">
        <v/>
      </c>
      <c r="W74" s="152" t="str">
        <v/>
      </c>
      <c r="X74" s="152" t="str">
        <v/>
      </c>
    </row>
    <row r="75" spans="1:24">
      <c r="A75" s="275" t="s">
        <v>840</v>
      </c>
      <c r="B75" s="152" t="s">
        <v>56</v>
      </c>
      <c r="C75" s="152" t="s">
        <v>305</v>
      </c>
      <c r="E75" s="152" t="str">
        <f>'Смка, Сма'!A11</f>
        <v>СMА-6x40</v>
      </c>
      <c r="F75" s="152">
        <f>'Смка, Сма'!B11</f>
        <v>100</v>
      </c>
      <c r="G75" s="152">
        <f>'Смка, Сма'!C11</f>
        <v>4000</v>
      </c>
      <c r="H75" s="156" t="str">
        <f>'Смка, Сма'!D11</f>
        <v>34,08</v>
      </c>
      <c r="I75" s="157">
        <f>'Смка, Сма'!G11</f>
        <v>0</v>
      </c>
      <c r="J75" s="156">
        <f t="shared" si="4"/>
        <v>0</v>
      </c>
      <c r="K75" s="155" t="e">
        <f t="shared" si="5"/>
        <v>#VALUE!</v>
      </c>
      <c r="N75" s="152" t="str">
        <v/>
      </c>
      <c r="O75" s="152" t="str">
        <v/>
      </c>
      <c r="P75" s="152" t="str">
        <v/>
      </c>
      <c r="Q75" s="152" t="str">
        <v/>
      </c>
      <c r="R75" s="152" t="str">
        <v/>
      </c>
      <c r="S75" s="152" t="str">
        <v/>
      </c>
      <c r="T75" s="152" t="str">
        <v/>
      </c>
      <c r="U75" s="152" t="str">
        <v/>
      </c>
      <c r="V75" s="152" t="str">
        <v/>
      </c>
      <c r="W75" s="152" t="str">
        <v/>
      </c>
      <c r="X75" s="152" t="str">
        <v/>
      </c>
    </row>
    <row r="76" spans="1:24">
      <c r="A76" s="275" t="s">
        <v>841</v>
      </c>
      <c r="B76" s="152" t="s">
        <v>56</v>
      </c>
      <c r="C76" s="152" t="s">
        <v>305</v>
      </c>
      <c r="E76" s="152" t="str">
        <f>'Смка, Сма'!A12</f>
        <v>СMА-6x60</v>
      </c>
      <c r="F76" s="152">
        <f>'Смка, Сма'!B12</f>
        <v>100</v>
      </c>
      <c r="G76" s="152">
        <f>'Смка, Сма'!C12</f>
        <v>3000</v>
      </c>
      <c r="H76" s="156" t="str">
        <f>'Смка, Сма'!D12</f>
        <v>48,72</v>
      </c>
      <c r="I76" s="157">
        <f>'Смка, Сма'!G12</f>
        <v>0</v>
      </c>
      <c r="J76" s="156">
        <f t="shared" si="4"/>
        <v>0</v>
      </c>
      <c r="K76" s="155" t="e">
        <f t="shared" si="5"/>
        <v>#VALUE!</v>
      </c>
      <c r="N76" s="152" t="str">
        <v/>
      </c>
      <c r="O76" s="152" t="str">
        <v/>
      </c>
      <c r="P76" s="152" t="str">
        <v/>
      </c>
      <c r="Q76" s="152" t="str">
        <v/>
      </c>
      <c r="R76" s="152" t="str">
        <v/>
      </c>
      <c r="S76" s="152" t="str">
        <v/>
      </c>
      <c r="T76" s="152" t="str">
        <v/>
      </c>
      <c r="U76" s="152" t="str">
        <v/>
      </c>
      <c r="V76" s="152" t="str">
        <v/>
      </c>
      <c r="W76" s="152" t="str">
        <v/>
      </c>
      <c r="X76" s="152" t="str">
        <v/>
      </c>
    </row>
    <row r="77" spans="1:24">
      <c r="A77" s="275" t="s">
        <v>842</v>
      </c>
      <c r="B77" s="152" t="s">
        <v>56</v>
      </c>
      <c r="C77" s="152" t="s">
        <v>305</v>
      </c>
      <c r="E77" s="152" t="str">
        <f>'Смка, Сма'!A13</f>
        <v>СMА-6x80</v>
      </c>
      <c r="F77" s="152">
        <f>'Смка, Сма'!B13</f>
        <v>100</v>
      </c>
      <c r="G77" s="152">
        <f>'Смка, Сма'!C13</f>
        <v>2000</v>
      </c>
      <c r="H77" s="156" t="str">
        <f>'Смка, Сма'!D13</f>
        <v>62,88</v>
      </c>
      <c r="I77" s="157">
        <f>'Смка, Сма'!G13</f>
        <v>0</v>
      </c>
      <c r="J77" s="156">
        <f t="shared" si="4"/>
        <v>0</v>
      </c>
      <c r="K77" s="155" t="e">
        <f t="shared" si="5"/>
        <v>#VALUE!</v>
      </c>
      <c r="N77" s="152" t="str">
        <v/>
      </c>
      <c r="O77" s="152" t="str">
        <v/>
      </c>
      <c r="P77" s="152" t="str">
        <v/>
      </c>
      <c r="Q77" s="152" t="str">
        <v/>
      </c>
      <c r="R77" s="152" t="str">
        <v/>
      </c>
      <c r="S77" s="152" t="str">
        <v/>
      </c>
      <c r="T77" s="152" t="str">
        <v/>
      </c>
      <c r="U77" s="152" t="str">
        <v/>
      </c>
      <c r="V77" s="152" t="str">
        <v/>
      </c>
      <c r="W77" s="152" t="str">
        <v/>
      </c>
      <c r="X77" s="152" t="str">
        <v/>
      </c>
    </row>
    <row r="78" spans="1:24">
      <c r="A78" s="275" t="s">
        <v>843</v>
      </c>
      <c r="B78" s="152" t="s">
        <v>56</v>
      </c>
      <c r="C78" s="152" t="s">
        <v>305</v>
      </c>
      <c r="E78" s="152" t="str">
        <f>'Смка, Сма'!A14</f>
        <v>СMА-8x60</v>
      </c>
      <c r="F78" s="152">
        <f>'Смка, Сма'!B14</f>
        <v>100</v>
      </c>
      <c r="G78" s="152">
        <f>'Смка, Сма'!C14</f>
        <v>2000</v>
      </c>
      <c r="H78" s="156" t="str">
        <f>'Смка, Сма'!D14</f>
        <v>74,16</v>
      </c>
      <c r="I78" s="157">
        <f>'Смка, Сма'!G14</f>
        <v>0</v>
      </c>
      <c r="J78" s="156">
        <f t="shared" si="4"/>
        <v>0</v>
      </c>
      <c r="K78" s="155" t="e">
        <f t="shared" si="5"/>
        <v>#VALUE!</v>
      </c>
      <c r="N78" s="152" t="str">
        <v/>
      </c>
      <c r="O78" s="152" t="str">
        <v/>
      </c>
      <c r="P78" s="152" t="str">
        <v/>
      </c>
      <c r="Q78" s="152" t="str">
        <v/>
      </c>
      <c r="R78" s="152" t="str">
        <v/>
      </c>
      <c r="S78" s="152" t="str">
        <v/>
      </c>
      <c r="T78" s="152" t="str">
        <v/>
      </c>
      <c r="U78" s="152" t="str">
        <v/>
      </c>
      <c r="V78" s="152" t="str">
        <v/>
      </c>
      <c r="W78" s="152" t="str">
        <v/>
      </c>
      <c r="X78" s="152" t="str">
        <v/>
      </c>
    </row>
    <row r="79" spans="1:24">
      <c r="A79" s="275" t="s">
        <v>844</v>
      </c>
      <c r="B79" s="152" t="s">
        <v>56</v>
      </c>
      <c r="C79" s="152" t="s">
        <v>305</v>
      </c>
      <c r="E79" s="152" t="str">
        <f>'Смка, Сма'!A15</f>
        <v>СMА-8x80</v>
      </c>
      <c r="F79" s="152">
        <f>'Смка, Сма'!B15</f>
        <v>50</v>
      </c>
      <c r="G79" s="152">
        <f>'Смка, Сма'!C15</f>
        <v>1500</v>
      </c>
      <c r="H79" s="156" t="str">
        <f>'Смка, Сма'!D15</f>
        <v>93,60</v>
      </c>
      <c r="I79" s="157">
        <f>'Смка, Сма'!G15</f>
        <v>0</v>
      </c>
      <c r="J79" s="156">
        <f t="shared" si="4"/>
        <v>0</v>
      </c>
      <c r="K79" s="155" t="e">
        <f t="shared" si="5"/>
        <v>#VALUE!</v>
      </c>
      <c r="N79" s="152" t="str">
        <v/>
      </c>
      <c r="O79" s="152" t="str">
        <v/>
      </c>
      <c r="P79" s="152" t="str">
        <v/>
      </c>
      <c r="Q79" s="152" t="str">
        <v/>
      </c>
      <c r="R79" s="152" t="str">
        <v/>
      </c>
      <c r="S79" s="152" t="str">
        <v/>
      </c>
      <c r="T79" s="152" t="str">
        <v/>
      </c>
      <c r="U79" s="152" t="str">
        <v/>
      </c>
      <c r="V79" s="152" t="str">
        <v/>
      </c>
      <c r="W79" s="152" t="str">
        <v/>
      </c>
      <c r="X79" s="152" t="str">
        <v/>
      </c>
    </row>
    <row r="80" spans="1:24">
      <c r="A80" s="275" t="s">
        <v>845</v>
      </c>
      <c r="B80" s="152" t="s">
        <v>56</v>
      </c>
      <c r="C80" s="152" t="s">
        <v>305</v>
      </c>
      <c r="E80" s="152" t="str">
        <f>'Смка, Сма'!A16</f>
        <v>СMА-8x100</v>
      </c>
      <c r="F80" s="152">
        <f>'Смка, Сма'!B16</f>
        <v>50</v>
      </c>
      <c r="G80" s="152">
        <f>'Смка, Сма'!C16</f>
        <v>1500</v>
      </c>
      <c r="H80" s="156" t="str">
        <f>'Смка, Сма'!D16</f>
        <v>116,64</v>
      </c>
      <c r="I80" s="157">
        <f>'Смка, Сма'!G16</f>
        <v>0</v>
      </c>
      <c r="J80" s="156">
        <f t="shared" si="4"/>
        <v>0</v>
      </c>
      <c r="K80" s="155" t="e">
        <f t="shared" si="5"/>
        <v>#VALUE!</v>
      </c>
      <c r="N80" s="152" t="str">
        <v/>
      </c>
      <c r="O80" s="152" t="str">
        <v/>
      </c>
      <c r="P80" s="152" t="str">
        <v/>
      </c>
      <c r="Q80" s="152" t="str">
        <v/>
      </c>
      <c r="R80" s="152" t="str">
        <v/>
      </c>
      <c r="S80" s="152" t="str">
        <v/>
      </c>
      <c r="T80" s="152" t="str">
        <v/>
      </c>
      <c r="U80" s="152" t="str">
        <v/>
      </c>
      <c r="V80" s="152" t="str">
        <v/>
      </c>
      <c r="W80" s="152" t="str">
        <v/>
      </c>
      <c r="X80" s="152" t="str">
        <v/>
      </c>
    </row>
    <row r="81" spans="1:24">
      <c r="A81" s="275" t="s">
        <v>846</v>
      </c>
      <c r="B81" s="152" t="s">
        <v>56</v>
      </c>
      <c r="C81" s="152" t="s">
        <v>305</v>
      </c>
      <c r="D81" s="152" t="s">
        <v>276</v>
      </c>
      <c r="E81" s="152" t="str">
        <f>'Смка, Сма'!A17</f>
        <v>СMА-8x120</v>
      </c>
      <c r="F81" s="152">
        <f>'Смка, Сма'!B17</f>
        <v>50</v>
      </c>
      <c r="G81" s="152">
        <f>'Смка, Сма'!C17</f>
        <v>1400</v>
      </c>
      <c r="H81" s="156" t="str">
        <f>'Смка, Сма'!D17</f>
        <v>145,56</v>
      </c>
      <c r="I81" s="157">
        <f>'Смка, Сма'!G17</f>
        <v>0</v>
      </c>
      <c r="J81" s="156">
        <f t="shared" si="4"/>
        <v>0</v>
      </c>
      <c r="K81" s="155" t="e">
        <f t="shared" si="5"/>
        <v>#VALUE!</v>
      </c>
      <c r="N81" s="152" t="str">
        <v/>
      </c>
      <c r="O81" s="152" t="str">
        <v/>
      </c>
      <c r="P81" s="152" t="str">
        <v/>
      </c>
      <c r="Q81" s="152" t="str">
        <v/>
      </c>
      <c r="R81" s="152" t="str">
        <v/>
      </c>
      <c r="S81" s="152" t="str">
        <v/>
      </c>
      <c r="T81" s="152" t="str">
        <v/>
      </c>
      <c r="U81" s="152" t="str">
        <v/>
      </c>
      <c r="V81" s="152" t="str">
        <v/>
      </c>
      <c r="W81" s="152" t="str">
        <v/>
      </c>
      <c r="X81" s="152" t="str">
        <v/>
      </c>
    </row>
    <row r="82" spans="1:24">
      <c r="A82" s="275" t="s">
        <v>847</v>
      </c>
      <c r="B82" s="152" t="s">
        <v>56</v>
      </c>
      <c r="C82" s="152" t="s">
        <v>305</v>
      </c>
      <c r="E82" s="152" t="str">
        <f>'Смка, Сма'!A26</f>
        <v>СMКА-6x40</v>
      </c>
      <c r="F82" s="152">
        <f>'Смка, Сма'!B26</f>
        <v>100</v>
      </c>
      <c r="G82" s="152">
        <f>'Смка, Сма'!C26</f>
        <v>4000</v>
      </c>
      <c r="H82" s="156" t="str">
        <f>'Смка, Сма'!D26</f>
        <v>34,08</v>
      </c>
      <c r="I82" s="157">
        <f>'Смка, Сма'!G26</f>
        <v>0</v>
      </c>
      <c r="J82" s="156">
        <f t="shared" si="4"/>
        <v>0</v>
      </c>
      <c r="K82" s="155" t="e">
        <f t="shared" si="5"/>
        <v>#VALUE!</v>
      </c>
      <c r="N82" s="152" t="str">
        <v/>
      </c>
      <c r="O82" s="152" t="str">
        <v/>
      </c>
      <c r="P82" s="152" t="str">
        <v/>
      </c>
      <c r="Q82" s="152" t="str">
        <v/>
      </c>
      <c r="R82" s="152" t="str">
        <v/>
      </c>
      <c r="S82" s="152" t="str">
        <v/>
      </c>
      <c r="T82" s="152" t="str">
        <v/>
      </c>
      <c r="U82" s="152" t="str">
        <v/>
      </c>
      <c r="V82" s="152" t="str">
        <v/>
      </c>
      <c r="W82" s="152" t="str">
        <v/>
      </c>
      <c r="X82" s="152" t="str">
        <v/>
      </c>
    </row>
    <row r="83" spans="1:24">
      <c r="A83" s="275" t="s">
        <v>848</v>
      </c>
      <c r="B83" s="152" t="s">
        <v>56</v>
      </c>
      <c r="C83" s="152" t="s">
        <v>305</v>
      </c>
      <c r="E83" s="152" t="str">
        <f>'Смка, Сма'!A27</f>
        <v>СMКА-6x60</v>
      </c>
      <c r="F83" s="152">
        <f>'Смка, Сма'!B27</f>
        <v>100</v>
      </c>
      <c r="G83" s="152">
        <f>'Смка, Сма'!C27</f>
        <v>3000</v>
      </c>
      <c r="H83" s="156" t="str">
        <f>'Смка, Сма'!D27</f>
        <v>48,72</v>
      </c>
      <c r="I83" s="157">
        <f>'Смка, Сма'!G27</f>
        <v>0</v>
      </c>
      <c r="J83" s="156">
        <f t="shared" si="4"/>
        <v>0</v>
      </c>
      <c r="K83" s="155" t="e">
        <f t="shared" si="5"/>
        <v>#VALUE!</v>
      </c>
      <c r="N83" s="152" t="str">
        <v/>
      </c>
      <c r="O83" s="152" t="str">
        <v/>
      </c>
      <c r="P83" s="152" t="str">
        <v/>
      </c>
      <c r="Q83" s="152" t="str">
        <v/>
      </c>
      <c r="R83" s="152" t="str">
        <v/>
      </c>
      <c r="S83" s="152" t="str">
        <v/>
      </c>
      <c r="T83" s="152" t="str">
        <v/>
      </c>
      <c r="U83" s="152" t="str">
        <v/>
      </c>
      <c r="V83" s="152" t="str">
        <v/>
      </c>
      <c r="W83" s="152" t="str">
        <v/>
      </c>
      <c r="X83" s="152" t="str">
        <v/>
      </c>
    </row>
    <row r="84" spans="1:24">
      <c r="A84" s="275" t="s">
        <v>849</v>
      </c>
      <c r="B84" s="152" t="s">
        <v>56</v>
      </c>
      <c r="C84" s="152" t="s">
        <v>305</v>
      </c>
      <c r="D84" s="152" t="s">
        <v>277</v>
      </c>
      <c r="E84" s="152" t="str">
        <f>'Смка, Сма'!A28</f>
        <v>СMКА-6x80</v>
      </c>
      <c r="F84" s="152">
        <f>'Смка, Сма'!B28</f>
        <v>100</v>
      </c>
      <c r="G84" s="152">
        <f>'Смка, Сма'!C28</f>
        <v>2000</v>
      </c>
      <c r="H84" s="156" t="str">
        <f>'Смка, Сма'!D28</f>
        <v>62,88</v>
      </c>
      <c r="I84" s="157">
        <f>'Смка, Сма'!G28</f>
        <v>0</v>
      </c>
      <c r="J84" s="156">
        <f t="shared" si="4"/>
        <v>0</v>
      </c>
      <c r="K84" s="155" t="e">
        <f t="shared" si="5"/>
        <v>#VALUE!</v>
      </c>
      <c r="N84" s="152" t="str">
        <v/>
      </c>
      <c r="O84" s="152" t="str">
        <v/>
      </c>
      <c r="P84" s="152" t="str">
        <v/>
      </c>
      <c r="Q84" s="152" t="str">
        <v/>
      </c>
      <c r="R84" s="152" t="str">
        <v/>
      </c>
      <c r="S84" s="152" t="str">
        <v/>
      </c>
      <c r="T84" s="152" t="str">
        <v/>
      </c>
      <c r="U84" s="152" t="str">
        <v/>
      </c>
      <c r="V84" s="152" t="str">
        <v/>
      </c>
      <c r="W84" s="152" t="str">
        <v/>
      </c>
      <c r="X84" s="152" t="str">
        <v/>
      </c>
    </row>
    <row r="85" spans="1:24">
      <c r="A85" s="275" t="s">
        <v>850</v>
      </c>
      <c r="B85" s="152" t="s">
        <v>56</v>
      </c>
      <c r="C85" s="152" t="s">
        <v>305</v>
      </c>
      <c r="E85" s="152" t="str">
        <f>Кп!A12</f>
        <v>КП-6/35</v>
      </c>
      <c r="F85" s="152">
        <f>Кп!C12</f>
        <v>1000</v>
      </c>
      <c r="G85" s="162">
        <f>Кп!D12</f>
        <v>24000</v>
      </c>
      <c r="H85" s="152" t="str">
        <f>Кп!E12</f>
        <v>5,16</v>
      </c>
      <c r="I85" s="157">
        <f>Кп!G12</f>
        <v>0</v>
      </c>
      <c r="J85" s="156">
        <f t="shared" si="4"/>
        <v>0</v>
      </c>
      <c r="K85" s="155" t="e">
        <f t="shared" si="5"/>
        <v>#VALUE!</v>
      </c>
      <c r="N85" s="152" t="str">
        <v/>
      </c>
      <c r="O85" s="152" t="str">
        <v/>
      </c>
      <c r="P85" s="152" t="str">
        <v/>
      </c>
      <c r="Q85" s="152" t="str">
        <v/>
      </c>
      <c r="R85" s="152" t="str">
        <v/>
      </c>
      <c r="S85" s="152" t="str">
        <v/>
      </c>
      <c r="T85" s="152" t="str">
        <v/>
      </c>
      <c r="U85" s="152" t="str">
        <v/>
      </c>
      <c r="V85" s="152" t="str">
        <v/>
      </c>
      <c r="W85" s="152" t="str">
        <v/>
      </c>
      <c r="X85" s="152" t="str">
        <v/>
      </c>
    </row>
    <row r="86" spans="1:24">
      <c r="A86" s="275" t="s">
        <v>851</v>
      </c>
      <c r="B86" s="152" t="s">
        <v>56</v>
      </c>
      <c r="C86" s="152" t="s">
        <v>305</v>
      </c>
      <c r="E86" s="152" t="str">
        <f>Кп!A13</f>
        <v>КП-8/40</v>
      </c>
      <c r="F86" s="152">
        <f>Кп!C13</f>
        <v>500</v>
      </c>
      <c r="G86" s="162">
        <f>Кп!D13</f>
        <v>12000</v>
      </c>
      <c r="H86" s="152" t="str">
        <f>Кп!E13</f>
        <v>8,64</v>
      </c>
      <c r="I86" s="157">
        <f>Кп!G13</f>
        <v>0</v>
      </c>
      <c r="J86" s="156">
        <f t="shared" si="4"/>
        <v>0</v>
      </c>
      <c r="K86" s="155" t="e">
        <f t="shared" si="5"/>
        <v>#VALUE!</v>
      </c>
      <c r="N86" s="152" t="str">
        <v/>
      </c>
      <c r="O86" s="152" t="str">
        <v/>
      </c>
      <c r="P86" s="152" t="str">
        <v/>
      </c>
      <c r="Q86" s="152" t="str">
        <v/>
      </c>
      <c r="R86" s="152" t="str">
        <v/>
      </c>
      <c r="S86" s="152" t="str">
        <v/>
      </c>
      <c r="T86" s="152" t="str">
        <v/>
      </c>
      <c r="U86" s="152" t="str">
        <v/>
      </c>
      <c r="V86" s="152" t="str">
        <v/>
      </c>
      <c r="W86" s="152" t="str">
        <v/>
      </c>
      <c r="X86" s="152" t="str">
        <v/>
      </c>
    </row>
    <row r="87" spans="1:24">
      <c r="A87" s="275" t="s">
        <v>852</v>
      </c>
      <c r="B87" s="152" t="s">
        <v>56</v>
      </c>
      <c r="C87" s="152" t="s">
        <v>305</v>
      </c>
      <c r="E87" s="152" t="str">
        <f>Кп!A14</f>
        <v>КП-8/50</v>
      </c>
      <c r="F87" s="152">
        <f>Кп!C14</f>
        <v>500</v>
      </c>
      <c r="G87" s="162">
        <f>Кп!D14</f>
        <v>10000</v>
      </c>
      <c r="H87" s="152" t="str">
        <f>Кп!E14</f>
        <v>10,92</v>
      </c>
      <c r="I87" s="157">
        <f>Кп!G14</f>
        <v>0</v>
      </c>
      <c r="J87" s="156">
        <f t="shared" si="4"/>
        <v>0</v>
      </c>
      <c r="K87" s="155" t="e">
        <f t="shared" si="5"/>
        <v>#VALUE!</v>
      </c>
      <c r="N87" s="152" t="str">
        <v/>
      </c>
      <c r="O87" s="152" t="str">
        <v/>
      </c>
      <c r="P87" s="152" t="str">
        <v/>
      </c>
      <c r="Q87" s="152" t="str">
        <v/>
      </c>
      <c r="R87" s="152" t="str">
        <v/>
      </c>
      <c r="S87" s="152" t="str">
        <v/>
      </c>
      <c r="T87" s="152" t="str">
        <v/>
      </c>
      <c r="U87" s="152" t="str">
        <v/>
      </c>
      <c r="V87" s="152" t="str">
        <v/>
      </c>
      <c r="W87" s="152" t="str">
        <v/>
      </c>
      <c r="X87" s="152" t="str">
        <v/>
      </c>
    </row>
    <row r="88" spans="1:24">
      <c r="A88" s="275" t="s">
        <v>853</v>
      </c>
      <c r="B88" s="152" t="s">
        <v>56</v>
      </c>
      <c r="C88" s="152" t="s">
        <v>305</v>
      </c>
      <c r="E88" s="152" t="str">
        <f>Кп!A15</f>
        <v>КП-10/50</v>
      </c>
      <c r="F88" s="152">
        <f>Кп!C15</f>
        <v>250</v>
      </c>
      <c r="G88" s="162">
        <f>Кп!D15</f>
        <v>6000</v>
      </c>
      <c r="H88" s="152" t="str">
        <f>Кп!E15</f>
        <v>14,88</v>
      </c>
      <c r="I88" s="157">
        <f>Кп!G15</f>
        <v>0</v>
      </c>
      <c r="J88" s="156">
        <f t="shared" si="4"/>
        <v>0</v>
      </c>
      <c r="K88" s="155" t="e">
        <f t="shared" si="5"/>
        <v>#VALUE!</v>
      </c>
      <c r="N88" s="152" t="str">
        <v/>
      </c>
      <c r="O88" s="152" t="str">
        <v/>
      </c>
      <c r="P88" s="152" t="str">
        <v/>
      </c>
      <c r="Q88" s="152" t="str">
        <v/>
      </c>
      <c r="R88" s="152" t="str">
        <v/>
      </c>
      <c r="S88" s="152" t="str">
        <v/>
      </c>
      <c r="T88" s="152" t="str">
        <v/>
      </c>
      <c r="U88" s="152" t="str">
        <v/>
      </c>
      <c r="V88" s="152" t="str">
        <v/>
      </c>
      <c r="W88" s="152" t="str">
        <v/>
      </c>
      <c r="X88" s="152" t="str">
        <v/>
      </c>
    </row>
    <row r="89" spans="1:24">
      <c r="A89" s="275" t="s">
        <v>854</v>
      </c>
      <c r="B89" s="152" t="s">
        <v>56</v>
      </c>
      <c r="C89" s="152" t="s">
        <v>305</v>
      </c>
      <c r="E89" s="152" t="str">
        <f>Кп!A16</f>
        <v>КП-12/6х60</v>
      </c>
      <c r="F89" s="152">
        <f>Кп!C16</f>
        <v>200</v>
      </c>
      <c r="G89" s="162">
        <f>Кп!D16</f>
        <v>4000</v>
      </c>
      <c r="H89" s="152" t="str">
        <f>Кп!E16</f>
        <v>25,20</v>
      </c>
      <c r="I89" s="157">
        <f>Кп!G16</f>
        <v>0</v>
      </c>
      <c r="J89" s="156">
        <f t="shared" si="4"/>
        <v>0</v>
      </c>
      <c r="K89" s="155" t="e">
        <f t="shared" si="5"/>
        <v>#VALUE!</v>
      </c>
      <c r="N89" s="152" t="str">
        <v/>
      </c>
      <c r="O89" s="152" t="str">
        <v/>
      </c>
      <c r="P89" s="152" t="str">
        <v/>
      </c>
      <c r="Q89" s="152" t="str">
        <v/>
      </c>
      <c r="R89" s="152" t="str">
        <v/>
      </c>
      <c r="S89" s="152" t="str">
        <v/>
      </c>
      <c r="T89" s="152" t="str">
        <v/>
      </c>
      <c r="U89" s="152" t="str">
        <v/>
      </c>
      <c r="V89" s="152" t="str">
        <v/>
      </c>
      <c r="W89" s="152" t="str">
        <v/>
      </c>
      <c r="X89" s="152" t="str">
        <v/>
      </c>
    </row>
    <row r="90" spans="1:24">
      <c r="A90" s="275" t="s">
        <v>855</v>
      </c>
      <c r="B90" s="152" t="s">
        <v>56</v>
      </c>
      <c r="C90" s="152" t="s">
        <v>305</v>
      </c>
      <c r="E90" s="152" t="str">
        <f>Кп!A17</f>
        <v>КП-12/8х60</v>
      </c>
      <c r="F90" s="152">
        <f>Кп!C17</f>
        <v>200</v>
      </c>
      <c r="G90" s="162">
        <f>Кп!D17</f>
        <v>4000</v>
      </c>
      <c r="H90" s="152" t="str">
        <f>Кп!E17</f>
        <v>23,64</v>
      </c>
      <c r="I90" s="157">
        <f>Кп!G17</f>
        <v>0</v>
      </c>
      <c r="J90" s="156">
        <f t="shared" si="4"/>
        <v>0</v>
      </c>
      <c r="K90" s="155" t="e">
        <f t="shared" si="5"/>
        <v>#VALUE!</v>
      </c>
      <c r="N90" s="152" t="str">
        <v/>
      </c>
      <c r="O90" s="152" t="str">
        <v/>
      </c>
      <c r="P90" s="152" t="str">
        <v/>
      </c>
      <c r="Q90" s="152" t="str">
        <v/>
      </c>
      <c r="R90" s="152" t="str">
        <v/>
      </c>
      <c r="S90" s="152" t="str">
        <v/>
      </c>
      <c r="T90" s="152" t="str">
        <v/>
      </c>
      <c r="U90" s="152" t="str">
        <v/>
      </c>
      <c r="V90" s="152" t="str">
        <v/>
      </c>
      <c r="W90" s="152" t="str">
        <v/>
      </c>
      <c r="X90" s="152" t="str">
        <v/>
      </c>
    </row>
    <row r="91" spans="1:24">
      <c r="A91" s="275" t="s">
        <v>856</v>
      </c>
      <c r="B91" s="152" t="s">
        <v>56</v>
      </c>
      <c r="C91" s="152" t="s">
        <v>305</v>
      </c>
      <c r="D91" s="152" t="s">
        <v>278</v>
      </c>
      <c r="E91" s="152" t="str">
        <f>Кп!A18</f>
        <v>КП-14х80</v>
      </c>
      <c r="F91" s="152">
        <f>Кп!C18</f>
        <v>100</v>
      </c>
      <c r="G91" s="162">
        <f>Кп!D18</f>
        <v>2000</v>
      </c>
      <c r="H91" s="152" t="str">
        <f>Кп!E18</f>
        <v>44,88</v>
      </c>
      <c r="I91" s="157">
        <f>Кп!G18</f>
        <v>0</v>
      </c>
      <c r="J91" s="156">
        <f t="shared" si="4"/>
        <v>0</v>
      </c>
      <c r="K91" s="155" t="e">
        <f t="shared" si="5"/>
        <v>#VALUE!</v>
      </c>
      <c r="N91" s="152" t="str">
        <v/>
      </c>
      <c r="O91" s="152" t="str">
        <v/>
      </c>
      <c r="P91" s="152" t="str">
        <v/>
      </c>
      <c r="Q91" s="152" t="str">
        <v/>
      </c>
      <c r="R91" s="152" t="str">
        <v/>
      </c>
      <c r="S91" s="152" t="str">
        <v/>
      </c>
      <c r="T91" s="152" t="str">
        <v/>
      </c>
      <c r="U91" s="152" t="str">
        <v/>
      </c>
      <c r="V91" s="152" t="str">
        <v/>
      </c>
      <c r="W91" s="152" t="str">
        <v/>
      </c>
      <c r="X91" s="152" t="str">
        <v/>
      </c>
    </row>
    <row r="92" spans="1:24">
      <c r="A92" s="275" t="s">
        <v>857</v>
      </c>
      <c r="B92" s="152" t="s">
        <v>56</v>
      </c>
      <c r="C92" s="152" t="s">
        <v>305</v>
      </c>
      <c r="E92" s="152" t="str">
        <f>Кпо!A11</f>
        <v>КПО-6/30</v>
      </c>
      <c r="F92" s="152">
        <f>Кпо!C11</f>
        <v>1000</v>
      </c>
      <c r="G92" s="152">
        <f>Кпо!D11</f>
        <v>24000</v>
      </c>
      <c r="H92" s="156" t="str">
        <f>Кпо!E11</f>
        <v>5,64</v>
      </c>
      <c r="I92" s="157">
        <f>Кпо!G11</f>
        <v>0</v>
      </c>
      <c r="J92" s="156">
        <f t="shared" si="4"/>
        <v>0</v>
      </c>
      <c r="K92" s="155" t="e">
        <f t="shared" si="5"/>
        <v>#VALUE!</v>
      </c>
      <c r="N92" s="152" t="str">
        <v/>
      </c>
      <c r="O92" s="152" t="str">
        <v/>
      </c>
      <c r="P92" s="152" t="str">
        <v/>
      </c>
      <c r="Q92" s="152" t="str">
        <v/>
      </c>
      <c r="R92" s="152" t="str">
        <v/>
      </c>
      <c r="S92" s="152" t="str">
        <v/>
      </c>
      <c r="T92" s="152" t="str">
        <v/>
      </c>
      <c r="U92" s="152" t="str">
        <v/>
      </c>
      <c r="V92" s="152" t="str">
        <v/>
      </c>
      <c r="W92" s="152" t="str">
        <v/>
      </c>
      <c r="X92" s="152" t="str">
        <v/>
      </c>
    </row>
    <row r="93" spans="1:24">
      <c r="A93" s="275" t="s">
        <v>858</v>
      </c>
      <c r="B93" s="152" t="s">
        <v>56</v>
      </c>
      <c r="C93" s="152" t="s">
        <v>305</v>
      </c>
      <c r="E93" s="152" t="str">
        <f>Кпо!A12</f>
        <v>КПО-8/40</v>
      </c>
      <c r="F93" s="152">
        <f>Кпо!C12</f>
        <v>500</v>
      </c>
      <c r="G93" s="152">
        <f>Кпо!D12</f>
        <v>10000</v>
      </c>
      <c r="H93" s="156" t="str">
        <f>Кпо!E12</f>
        <v>10,80</v>
      </c>
      <c r="I93" s="157">
        <f>Кпо!G12</f>
        <v>0</v>
      </c>
      <c r="J93" s="156">
        <f t="shared" si="4"/>
        <v>0</v>
      </c>
      <c r="K93" s="155" t="e">
        <f t="shared" si="5"/>
        <v>#VALUE!</v>
      </c>
      <c r="N93" s="152" t="str">
        <v/>
      </c>
      <c r="O93" s="152" t="str">
        <v/>
      </c>
      <c r="P93" s="152" t="str">
        <v/>
      </c>
      <c r="Q93" s="152" t="str">
        <v/>
      </c>
      <c r="R93" s="152" t="str">
        <v/>
      </c>
      <c r="S93" s="152" t="str">
        <v/>
      </c>
      <c r="T93" s="152" t="str">
        <v/>
      </c>
      <c r="U93" s="152" t="str">
        <v/>
      </c>
      <c r="V93" s="152" t="str">
        <v/>
      </c>
      <c r="W93" s="152" t="str">
        <v/>
      </c>
      <c r="X93" s="152" t="str">
        <v/>
      </c>
    </row>
    <row r="94" spans="1:24">
      <c r="A94" s="275" t="s">
        <v>859</v>
      </c>
      <c r="B94" s="152" t="s">
        <v>56</v>
      </c>
      <c r="C94" s="152" t="s">
        <v>305</v>
      </c>
      <c r="E94" s="152" t="str">
        <f>Кпо!A13</f>
        <v>КПО-8/50</v>
      </c>
      <c r="F94" s="152">
        <f>Кпо!C13</f>
        <v>400</v>
      </c>
      <c r="G94" s="152">
        <f>Кпо!D13</f>
        <v>8800</v>
      </c>
      <c r="H94" s="156" t="str">
        <f>Кпо!E13</f>
        <v>13,56</v>
      </c>
      <c r="I94" s="157">
        <f>Кпо!G13</f>
        <v>0</v>
      </c>
      <c r="J94" s="156">
        <f t="shared" si="4"/>
        <v>0</v>
      </c>
      <c r="K94" s="155" t="e">
        <f t="shared" si="5"/>
        <v>#VALUE!</v>
      </c>
      <c r="N94" s="152" t="str">
        <v/>
      </c>
      <c r="O94" s="152" t="str">
        <v/>
      </c>
      <c r="P94" s="152" t="str">
        <v/>
      </c>
      <c r="Q94" s="152" t="str">
        <v/>
      </c>
      <c r="R94" s="152" t="str">
        <v/>
      </c>
      <c r="S94" s="152" t="str">
        <v/>
      </c>
      <c r="T94" s="152" t="str">
        <v/>
      </c>
      <c r="U94" s="152" t="str">
        <v/>
      </c>
      <c r="V94" s="152" t="str">
        <v/>
      </c>
      <c r="W94" s="152" t="str">
        <v/>
      </c>
      <c r="X94" s="152" t="str">
        <v/>
      </c>
    </row>
    <row r="95" spans="1:24">
      <c r="A95" s="275" t="s">
        <v>860</v>
      </c>
      <c r="B95" s="152" t="s">
        <v>56</v>
      </c>
      <c r="C95" s="152" t="s">
        <v>305</v>
      </c>
      <c r="E95" s="152" t="str">
        <f>Кпо!A14</f>
        <v>КПО-10/50</v>
      </c>
      <c r="F95" s="152">
        <f>Кпо!C14</f>
        <v>200</v>
      </c>
      <c r="G95" s="152">
        <f>Кпо!D14</f>
        <v>5600</v>
      </c>
      <c r="H95" s="156" t="str">
        <f>Кпо!E14</f>
        <v>17,88</v>
      </c>
      <c r="I95" s="157">
        <f>Кпо!G14</f>
        <v>0</v>
      </c>
      <c r="J95" s="156">
        <f t="shared" si="4"/>
        <v>0</v>
      </c>
      <c r="K95" s="155" t="e">
        <f t="shared" si="5"/>
        <v>#VALUE!</v>
      </c>
      <c r="N95" s="152" t="str">
        <v/>
      </c>
      <c r="O95" s="152" t="str">
        <v/>
      </c>
      <c r="P95" s="152" t="str">
        <v/>
      </c>
      <c r="Q95" s="152" t="str">
        <v/>
      </c>
      <c r="R95" s="152" t="str">
        <v/>
      </c>
      <c r="S95" s="152" t="str">
        <v/>
      </c>
      <c r="T95" s="152" t="str">
        <v/>
      </c>
      <c r="U95" s="152" t="str">
        <v/>
      </c>
      <c r="V95" s="152" t="str">
        <v/>
      </c>
      <c r="W95" s="152" t="str">
        <v/>
      </c>
      <c r="X95" s="152" t="str">
        <v/>
      </c>
    </row>
    <row r="96" spans="1:24">
      <c r="A96" s="275" t="s">
        <v>861</v>
      </c>
      <c r="B96" s="152" t="s">
        <v>56</v>
      </c>
      <c r="C96" s="152" t="s">
        <v>305</v>
      </c>
      <c r="E96" s="152" t="str">
        <f>Кпо!A15</f>
        <v>КПО-10/60</v>
      </c>
      <c r="F96" s="152">
        <f>Кпо!C15</f>
        <v>200</v>
      </c>
      <c r="G96" s="152">
        <f>Кпо!D15</f>
        <v>4800</v>
      </c>
      <c r="H96" s="156" t="str">
        <f>Кпо!E15</f>
        <v>22,20</v>
      </c>
      <c r="I96" s="157">
        <f>Кпо!G15</f>
        <v>0</v>
      </c>
      <c r="J96" s="156">
        <f t="shared" si="4"/>
        <v>0</v>
      </c>
      <c r="K96" s="155" t="e">
        <f t="shared" si="5"/>
        <v>#VALUE!</v>
      </c>
      <c r="N96" s="152" t="str">
        <v/>
      </c>
      <c r="O96" s="152" t="str">
        <v/>
      </c>
      <c r="P96" s="152" t="str">
        <v/>
      </c>
      <c r="Q96" s="152" t="str">
        <v/>
      </c>
      <c r="R96" s="152" t="str">
        <v/>
      </c>
      <c r="S96" s="152" t="str">
        <v/>
      </c>
      <c r="T96" s="152" t="str">
        <v/>
      </c>
      <c r="U96" s="152" t="str">
        <v/>
      </c>
      <c r="V96" s="152" t="str">
        <v/>
      </c>
      <c r="W96" s="152" t="str">
        <v/>
      </c>
      <c r="X96" s="152" t="str">
        <v/>
      </c>
    </row>
    <row r="97" spans="1:24">
      <c r="A97" s="275" t="s">
        <v>862</v>
      </c>
      <c r="B97" s="152" t="s">
        <v>56</v>
      </c>
      <c r="C97" s="152" t="s">
        <v>305</v>
      </c>
      <c r="E97" s="152" t="str">
        <f>Кпо!A16</f>
        <v>КПО-12/60</v>
      </c>
      <c r="F97" s="152">
        <f>Кпо!C16</f>
        <v>100</v>
      </c>
      <c r="G97" s="152">
        <f>Кпо!D16</f>
        <v>2800</v>
      </c>
      <c r="H97" s="156" t="str">
        <f>Кпо!E16</f>
        <v>32,76</v>
      </c>
      <c r="I97" s="157">
        <f>Кпо!G16</f>
        <v>0</v>
      </c>
      <c r="J97" s="156">
        <f t="shared" si="4"/>
        <v>0</v>
      </c>
      <c r="K97" s="155" t="e">
        <f t="shared" si="5"/>
        <v>#VALUE!</v>
      </c>
      <c r="N97" s="152" t="str">
        <v/>
      </c>
      <c r="O97" s="152" t="str">
        <v/>
      </c>
      <c r="P97" s="152" t="str">
        <v/>
      </c>
      <c r="Q97" s="152" t="str">
        <v/>
      </c>
      <c r="R97" s="152" t="str">
        <v/>
      </c>
      <c r="S97" s="152" t="str">
        <v/>
      </c>
      <c r="T97" s="152" t="str">
        <v/>
      </c>
      <c r="U97" s="152" t="str">
        <v/>
      </c>
      <c r="V97" s="152" t="str">
        <v/>
      </c>
      <c r="W97" s="152" t="str">
        <v/>
      </c>
      <c r="X97" s="152" t="str">
        <v/>
      </c>
    </row>
    <row r="98" spans="1:24">
      <c r="A98" s="275" t="s">
        <v>863</v>
      </c>
      <c r="B98" s="152" t="s">
        <v>56</v>
      </c>
      <c r="C98" s="152" t="s">
        <v>305</v>
      </c>
      <c r="E98" s="152" t="str">
        <f>Кпо!A17</f>
        <v>КПО-12/80</v>
      </c>
      <c r="F98" s="152">
        <f>Кпо!C17</f>
        <v>100</v>
      </c>
      <c r="G98" s="152">
        <f>Кпо!D17</f>
        <v>2400</v>
      </c>
      <c r="H98" s="156" t="str">
        <f>Кпо!E17</f>
        <v>38,64</v>
      </c>
      <c r="I98" s="157">
        <f>Кпо!G17</f>
        <v>0</v>
      </c>
      <c r="J98" s="156">
        <f t="shared" si="4"/>
        <v>0</v>
      </c>
      <c r="K98" s="155" t="e">
        <f t="shared" si="5"/>
        <v>#VALUE!</v>
      </c>
      <c r="N98" s="152" t="str">
        <v/>
      </c>
      <c r="O98" s="152" t="str">
        <v/>
      </c>
      <c r="P98" s="152" t="str">
        <v/>
      </c>
      <c r="Q98" s="152" t="str">
        <v/>
      </c>
      <c r="R98" s="152" t="str">
        <v/>
      </c>
      <c r="S98" s="152" t="str">
        <v/>
      </c>
      <c r="T98" s="152" t="str">
        <v/>
      </c>
      <c r="U98" s="152" t="str">
        <v/>
      </c>
      <c r="V98" s="152" t="str">
        <v/>
      </c>
      <c r="W98" s="152" t="str">
        <v/>
      </c>
      <c r="X98" s="152" t="str">
        <v/>
      </c>
    </row>
    <row r="99" spans="1:24">
      <c r="A99" s="275" t="s">
        <v>864</v>
      </c>
      <c r="B99" s="152" t="s">
        <v>56</v>
      </c>
      <c r="C99" s="152" t="s">
        <v>305</v>
      </c>
      <c r="E99" s="152" t="str">
        <f>Кпо!A18</f>
        <v>КПО-14/100</v>
      </c>
      <c r="F99" s="152">
        <f>Кпо!C18</f>
        <v>50</v>
      </c>
      <c r="G99" s="152">
        <f>Кпо!D18</f>
        <v>1200</v>
      </c>
      <c r="H99" s="156" t="str">
        <f>Кпо!E18</f>
        <v>66,00</v>
      </c>
      <c r="I99" s="157">
        <f>Кпо!G18</f>
        <v>0</v>
      </c>
      <c r="J99" s="156">
        <f t="shared" si="4"/>
        <v>0</v>
      </c>
      <c r="K99" s="155" t="e">
        <f t="shared" si="5"/>
        <v>#VALUE!</v>
      </c>
      <c r="N99" s="152" t="str">
        <v/>
      </c>
      <c r="O99" s="152" t="str">
        <v/>
      </c>
      <c r="P99" s="152" t="str">
        <v/>
      </c>
      <c r="Q99" s="152" t="str">
        <v/>
      </c>
      <c r="R99" s="152" t="str">
        <v/>
      </c>
      <c r="S99" s="152" t="str">
        <v/>
      </c>
      <c r="T99" s="152" t="str">
        <v/>
      </c>
      <c r="U99" s="152" t="str">
        <v/>
      </c>
      <c r="V99" s="152" t="str">
        <v/>
      </c>
      <c r="W99" s="152" t="str">
        <v/>
      </c>
      <c r="X99" s="152" t="str">
        <v/>
      </c>
    </row>
    <row r="100" spans="1:24">
      <c r="A100" s="275" t="s">
        <v>865</v>
      </c>
      <c r="B100" s="152" t="s">
        <v>56</v>
      </c>
      <c r="C100" s="152" t="s">
        <v>305</v>
      </c>
      <c r="E100" s="152" t="str">
        <f>Кпо!A19</f>
        <v>КПО-16/100</v>
      </c>
      <c r="F100" s="152">
        <f>Кпо!C19</f>
        <v>50</v>
      </c>
      <c r="G100" s="152">
        <f>Кпо!D19</f>
        <v>1000</v>
      </c>
      <c r="H100" s="156" t="str">
        <f>Кпо!E19</f>
        <v>83,40</v>
      </c>
      <c r="I100" s="157">
        <f>Кпо!G19</f>
        <v>0</v>
      </c>
      <c r="J100" s="156">
        <f t="shared" si="4"/>
        <v>0</v>
      </c>
      <c r="K100" s="155" t="e">
        <f t="shared" si="5"/>
        <v>#VALUE!</v>
      </c>
      <c r="N100" s="152" t="str">
        <v/>
      </c>
      <c r="O100" s="152" t="str">
        <v/>
      </c>
      <c r="P100" s="152" t="str">
        <v/>
      </c>
      <c r="Q100" s="152" t="str">
        <v/>
      </c>
      <c r="R100" s="152" t="str">
        <v/>
      </c>
      <c r="S100" s="152" t="str">
        <v/>
      </c>
      <c r="T100" s="152" t="str">
        <v/>
      </c>
      <c r="U100" s="152" t="str">
        <v/>
      </c>
      <c r="V100" s="152" t="str">
        <v/>
      </c>
      <c r="W100" s="152" t="str">
        <v/>
      </c>
      <c r="X100" s="152" t="str">
        <v/>
      </c>
    </row>
    <row r="101" spans="1:24">
      <c r="A101" s="275" t="s">
        <v>866</v>
      </c>
      <c r="B101" s="152" t="s">
        <v>56</v>
      </c>
      <c r="C101" s="152" t="s">
        <v>305</v>
      </c>
      <c r="E101" s="152" t="str">
        <f>Кпр!A11</f>
        <v>КПР-8х80</v>
      </c>
      <c r="F101" s="152">
        <f>Кпр!C11</f>
        <v>50</v>
      </c>
      <c r="G101" s="152">
        <f>Кпр!D11</f>
        <v>1000</v>
      </c>
      <c r="H101" s="156" t="str">
        <f>Кпр!E11</f>
        <v>75,96</v>
      </c>
      <c r="I101" s="157">
        <f>Кпр!G11</f>
        <v>0</v>
      </c>
      <c r="J101" s="156">
        <f t="shared" si="4"/>
        <v>0</v>
      </c>
      <c r="K101" s="155" t="e">
        <f t="shared" si="5"/>
        <v>#VALUE!</v>
      </c>
      <c r="N101" s="152" t="str">
        <v/>
      </c>
      <c r="O101" s="152" t="str">
        <v/>
      </c>
      <c r="P101" s="152" t="str">
        <v/>
      </c>
      <c r="Q101" s="152" t="str">
        <v/>
      </c>
      <c r="R101" s="152" t="str">
        <v/>
      </c>
      <c r="S101" s="152" t="str">
        <v/>
      </c>
      <c r="T101" s="152" t="str">
        <v/>
      </c>
      <c r="U101" s="152" t="str">
        <v/>
      </c>
      <c r="V101" s="152" t="str">
        <v/>
      </c>
      <c r="W101" s="152" t="str">
        <v/>
      </c>
      <c r="X101" s="152" t="str">
        <v/>
      </c>
    </row>
    <row r="102" spans="1:24">
      <c r="A102" s="275" t="s">
        <v>867</v>
      </c>
      <c r="B102" s="152" t="s">
        <v>56</v>
      </c>
      <c r="C102" s="152" t="s">
        <v>305</v>
      </c>
      <c r="E102" s="152" t="str">
        <f>Кпр!A12</f>
        <v>КПР-8х100</v>
      </c>
      <c r="F102" s="152">
        <f>Кпр!C12</f>
        <v>50</v>
      </c>
      <c r="G102" s="152">
        <f>Кпр!D12</f>
        <v>800</v>
      </c>
      <c r="H102" s="156" t="str">
        <f>Кпр!E12</f>
        <v>90,84</v>
      </c>
      <c r="I102" s="157">
        <f>Кпр!G12</f>
        <v>0</v>
      </c>
      <c r="J102" s="156">
        <f t="shared" si="4"/>
        <v>0</v>
      </c>
      <c r="K102" s="155" t="e">
        <f t="shared" si="5"/>
        <v>#VALUE!</v>
      </c>
      <c r="N102" s="152" t="str">
        <v/>
      </c>
      <c r="O102" s="152" t="str">
        <v/>
      </c>
      <c r="P102" s="152" t="str">
        <v/>
      </c>
      <c r="Q102" s="152" t="str">
        <v/>
      </c>
      <c r="R102" s="152" t="str">
        <v/>
      </c>
      <c r="S102" s="152" t="str">
        <v/>
      </c>
      <c r="T102" s="152" t="str">
        <v/>
      </c>
      <c r="U102" s="152" t="str">
        <v/>
      </c>
      <c r="V102" s="152" t="str">
        <v/>
      </c>
      <c r="W102" s="152" t="str">
        <v/>
      </c>
      <c r="X102" s="152" t="str">
        <v/>
      </c>
    </row>
    <row r="103" spans="1:24">
      <c r="A103" s="275" t="s">
        <v>868</v>
      </c>
      <c r="B103" s="152" t="s">
        <v>56</v>
      </c>
      <c r="C103" s="152" t="s">
        <v>305</v>
      </c>
      <c r="E103" s="152" t="str">
        <f>Кпр!A13</f>
        <v>КПР-8х120</v>
      </c>
      <c r="F103" s="152">
        <f>Кпр!C13</f>
        <v>50</v>
      </c>
      <c r="G103" s="152">
        <f>Кпр!D13</f>
        <v>800</v>
      </c>
      <c r="H103" s="156" t="str">
        <f>Кпр!E13</f>
        <v>103,68</v>
      </c>
      <c r="I103" s="157">
        <f>Кпр!G13</f>
        <v>0</v>
      </c>
      <c r="J103" s="156">
        <f t="shared" si="4"/>
        <v>0</v>
      </c>
      <c r="K103" s="155" t="e">
        <f t="shared" si="5"/>
        <v>#VALUE!</v>
      </c>
      <c r="N103" s="152" t="str">
        <v/>
      </c>
      <c r="O103" s="152" t="str">
        <v/>
      </c>
      <c r="P103" s="152" t="str">
        <v/>
      </c>
      <c r="Q103" s="152" t="str">
        <v/>
      </c>
      <c r="R103" s="152" t="str">
        <v/>
      </c>
      <c r="S103" s="152" t="str">
        <v/>
      </c>
      <c r="T103" s="152" t="str">
        <v/>
      </c>
      <c r="U103" s="152" t="str">
        <v/>
      </c>
      <c r="V103" s="152" t="str">
        <v/>
      </c>
      <c r="W103" s="152" t="str">
        <v/>
      </c>
      <c r="X103" s="152" t="str">
        <v/>
      </c>
    </row>
    <row r="104" spans="1:24">
      <c r="A104" s="275" t="s">
        <v>869</v>
      </c>
      <c r="B104" s="152" t="s">
        <v>56</v>
      </c>
      <c r="C104" s="152" t="s">
        <v>305</v>
      </c>
      <c r="E104" s="152" t="str">
        <f>Кпр!A15</f>
        <v>КПР-10х80</v>
      </c>
      <c r="F104" s="152">
        <f>Кпр!C15</f>
        <v>50</v>
      </c>
      <c r="G104" s="152">
        <f>Кпр!D15</f>
        <v>600</v>
      </c>
      <c r="H104" s="156" t="str">
        <f>Кпр!E15</f>
        <v>111,36</v>
      </c>
      <c r="I104" s="157">
        <f>Кпр!G15</f>
        <v>0</v>
      </c>
      <c r="J104" s="156">
        <f t="shared" si="4"/>
        <v>0</v>
      </c>
      <c r="K104" s="155" t="e">
        <f t="shared" si="5"/>
        <v>#VALUE!</v>
      </c>
      <c r="N104" s="152" t="str">
        <v/>
      </c>
      <c r="O104" s="152" t="str">
        <v/>
      </c>
      <c r="P104" s="152" t="str">
        <v/>
      </c>
      <c r="Q104" s="152" t="str">
        <v/>
      </c>
      <c r="R104" s="152" t="str">
        <v/>
      </c>
      <c r="S104" s="152" t="str">
        <v/>
      </c>
      <c r="T104" s="152" t="str">
        <v/>
      </c>
      <c r="U104" s="152" t="str">
        <v/>
      </c>
      <c r="V104" s="152" t="str">
        <v/>
      </c>
      <c r="W104" s="152" t="str">
        <v/>
      </c>
      <c r="X104" s="152" t="str">
        <v/>
      </c>
    </row>
    <row r="105" spans="1:24">
      <c r="A105" s="275" t="s">
        <v>870</v>
      </c>
      <c r="B105" s="152" t="s">
        <v>56</v>
      </c>
      <c r="C105" s="152" t="s">
        <v>305</v>
      </c>
      <c r="E105" s="152" t="str">
        <f>Кпр!A16</f>
        <v>КПР-10х100</v>
      </c>
      <c r="F105" s="152">
        <f>Кпр!C16</f>
        <v>50</v>
      </c>
      <c r="G105" s="152">
        <f>Кпр!D16</f>
        <v>600</v>
      </c>
      <c r="H105" s="156" t="str">
        <f>Кпр!E16</f>
        <v>137,52</v>
      </c>
      <c r="I105" s="157">
        <f>Кпр!G16</f>
        <v>0</v>
      </c>
      <c r="J105" s="156">
        <f t="shared" si="4"/>
        <v>0</v>
      </c>
      <c r="K105" s="155" t="e">
        <f t="shared" si="5"/>
        <v>#VALUE!</v>
      </c>
      <c r="N105" s="152" t="str">
        <v/>
      </c>
      <c r="O105" s="152" t="str">
        <v/>
      </c>
      <c r="P105" s="152" t="str">
        <v/>
      </c>
      <c r="Q105" s="152" t="str">
        <v/>
      </c>
      <c r="R105" s="152" t="str">
        <v/>
      </c>
      <c r="S105" s="152" t="str">
        <v/>
      </c>
      <c r="T105" s="152" t="str">
        <v/>
      </c>
      <c r="U105" s="152" t="str">
        <v/>
      </c>
      <c r="V105" s="152" t="str">
        <v/>
      </c>
      <c r="W105" s="152" t="str">
        <v/>
      </c>
      <c r="X105" s="152" t="str">
        <v/>
      </c>
    </row>
    <row r="106" spans="1:24">
      <c r="A106" s="275" t="s">
        <v>871</v>
      </c>
      <c r="B106" s="152" t="s">
        <v>56</v>
      </c>
      <c r="C106" s="152" t="s">
        <v>305</v>
      </c>
      <c r="E106" s="152" t="str">
        <f>Кпр!A17</f>
        <v>КПР-10х115</v>
      </c>
      <c r="F106" s="152">
        <f>Кпр!C17</f>
        <v>50</v>
      </c>
      <c r="G106" s="152">
        <f>Кпр!D17</f>
        <v>600</v>
      </c>
      <c r="H106" s="156" t="str">
        <f>Кпр!E17</f>
        <v>148,92</v>
      </c>
      <c r="I106" s="157">
        <f>Кпр!G17</f>
        <v>0</v>
      </c>
      <c r="J106" s="156">
        <f t="shared" si="4"/>
        <v>0</v>
      </c>
      <c r="K106" s="155" t="e">
        <f t="shared" si="5"/>
        <v>#VALUE!</v>
      </c>
      <c r="N106" s="152" t="str">
        <v/>
      </c>
      <c r="O106" s="152" t="str">
        <v/>
      </c>
      <c r="P106" s="152" t="str">
        <v/>
      </c>
      <c r="Q106" s="152" t="str">
        <v/>
      </c>
      <c r="R106" s="152" t="str">
        <v/>
      </c>
      <c r="S106" s="152" t="str">
        <v/>
      </c>
      <c r="T106" s="152" t="str">
        <v/>
      </c>
      <c r="U106" s="152" t="str">
        <v/>
      </c>
      <c r="V106" s="152" t="str">
        <v/>
      </c>
      <c r="W106" s="152" t="str">
        <v/>
      </c>
      <c r="X106" s="152" t="str">
        <v/>
      </c>
    </row>
    <row r="107" spans="1:24">
      <c r="A107" s="275" t="s">
        <v>872</v>
      </c>
      <c r="B107" s="152" t="s">
        <v>56</v>
      </c>
      <c r="C107" s="152" t="s">
        <v>305</v>
      </c>
      <c r="E107" s="152" t="str">
        <f>Кпр!A18</f>
        <v>КПР-10х135</v>
      </c>
      <c r="F107" s="152">
        <f>Кпр!C18</f>
        <v>50</v>
      </c>
      <c r="G107" s="152">
        <f>Кпр!D18</f>
        <v>600</v>
      </c>
      <c r="H107" s="156" t="str">
        <f>Кпр!E18</f>
        <v>180,84</v>
      </c>
      <c r="I107" s="157">
        <f>Кпр!G18</f>
        <v>0</v>
      </c>
      <c r="J107" s="156">
        <f t="shared" si="4"/>
        <v>0</v>
      </c>
      <c r="K107" s="155" t="e">
        <f t="shared" si="5"/>
        <v>#VALUE!</v>
      </c>
      <c r="N107" s="152" t="str">
        <v/>
      </c>
      <c r="O107" s="152" t="str">
        <v/>
      </c>
      <c r="P107" s="152" t="str">
        <v/>
      </c>
      <c r="Q107" s="152" t="str">
        <v/>
      </c>
      <c r="R107" s="152" t="str">
        <v/>
      </c>
      <c r="S107" s="152" t="str">
        <v/>
      </c>
      <c r="T107" s="152" t="str">
        <v/>
      </c>
      <c r="U107" s="152" t="str">
        <v/>
      </c>
      <c r="V107" s="152" t="str">
        <v/>
      </c>
      <c r="W107" s="152" t="str">
        <v/>
      </c>
      <c r="X107" s="152" t="str">
        <v/>
      </c>
    </row>
    <row r="108" spans="1:24">
      <c r="A108" s="275" t="s">
        <v>873</v>
      </c>
      <c r="B108" s="152" t="s">
        <v>56</v>
      </c>
      <c r="C108" s="152" t="s">
        <v>305</v>
      </c>
      <c r="E108" s="152" t="str">
        <f>Кпр!A19</f>
        <v>КПР-10х160</v>
      </c>
      <c r="F108" s="152">
        <f>Кпр!C19</f>
        <v>50</v>
      </c>
      <c r="G108" s="152">
        <f>Кпр!D19</f>
        <v>400</v>
      </c>
      <c r="H108" s="156" t="str">
        <f>Кпр!E19</f>
        <v>213,96</v>
      </c>
      <c r="I108" s="157">
        <f>Кпр!G19</f>
        <v>0</v>
      </c>
      <c r="J108" s="156">
        <f t="shared" si="4"/>
        <v>0</v>
      </c>
      <c r="K108" s="155" t="e">
        <f t="shared" si="5"/>
        <v>#VALUE!</v>
      </c>
      <c r="N108" s="152" t="str">
        <v/>
      </c>
      <c r="O108" s="152" t="str">
        <v/>
      </c>
      <c r="P108" s="152" t="str">
        <v/>
      </c>
      <c r="Q108" s="152" t="str">
        <v/>
      </c>
      <c r="R108" s="152" t="str">
        <v/>
      </c>
      <c r="S108" s="152" t="str">
        <v/>
      </c>
      <c r="T108" s="152" t="str">
        <v/>
      </c>
      <c r="U108" s="152" t="str">
        <v/>
      </c>
      <c r="V108" s="152" t="str">
        <v/>
      </c>
      <c r="W108" s="152" t="str">
        <v/>
      </c>
      <c r="X108" s="152" t="str">
        <v/>
      </c>
    </row>
    <row r="109" spans="1:24">
      <c r="A109" s="275" t="s">
        <v>874</v>
      </c>
      <c r="B109" s="152" t="s">
        <v>56</v>
      </c>
      <c r="C109" s="152" t="s">
        <v>305</v>
      </c>
      <c r="E109" s="152" t="str">
        <f>Кпр!A20</f>
        <v>КПР-10х180</v>
      </c>
      <c r="F109" s="152">
        <f>Кпр!C20</f>
        <v>50</v>
      </c>
      <c r="G109" s="152">
        <f>Кпр!D20</f>
        <v>300</v>
      </c>
      <c r="H109" s="156" t="str">
        <f>Кпр!E20</f>
        <v>233,40</v>
      </c>
      <c r="I109" s="157">
        <f>Кпр!G20</f>
        <v>0</v>
      </c>
      <c r="J109" s="156">
        <f t="shared" si="4"/>
        <v>0</v>
      </c>
      <c r="K109" s="155" t="e">
        <f t="shared" si="5"/>
        <v>#VALUE!</v>
      </c>
      <c r="N109" s="152" t="str">
        <v/>
      </c>
      <c r="O109" s="152" t="str">
        <v/>
      </c>
      <c r="P109" s="152" t="str">
        <v/>
      </c>
      <c r="Q109" s="152" t="str">
        <v/>
      </c>
      <c r="R109" s="152" t="str">
        <v/>
      </c>
      <c r="S109" s="152" t="str">
        <v/>
      </c>
      <c r="T109" s="152" t="str">
        <v/>
      </c>
      <c r="U109" s="152" t="str">
        <v/>
      </c>
      <c r="V109" s="152" t="str">
        <v/>
      </c>
      <c r="W109" s="152" t="str">
        <v/>
      </c>
      <c r="X109" s="152" t="str">
        <v/>
      </c>
    </row>
    <row r="110" spans="1:24">
      <c r="A110" s="275" t="s">
        <v>875</v>
      </c>
      <c r="B110" s="152" t="s">
        <v>56</v>
      </c>
      <c r="C110" s="152" t="s">
        <v>305</v>
      </c>
      <c r="E110" s="152" t="str">
        <f>Кпр!A29</f>
        <v>КПР-12х100</v>
      </c>
      <c r="F110" s="152">
        <f>Кпр!C29</f>
        <v>50</v>
      </c>
      <c r="G110" s="152">
        <f>Кпр!D29</f>
        <v>500</v>
      </c>
      <c r="H110" s="156" t="str">
        <f>Кпр!E29</f>
        <v>208,56</v>
      </c>
      <c r="I110" s="157">
        <f>Кпр!G29</f>
        <v>0</v>
      </c>
      <c r="J110" s="156">
        <f t="shared" si="4"/>
        <v>0</v>
      </c>
      <c r="K110" s="155" t="e">
        <f t="shared" si="5"/>
        <v>#VALUE!</v>
      </c>
      <c r="N110" s="152" t="str">
        <v/>
      </c>
      <c r="O110" s="152" t="str">
        <v/>
      </c>
      <c r="P110" s="152" t="str">
        <v/>
      </c>
      <c r="Q110" s="152" t="str">
        <v/>
      </c>
      <c r="R110" s="152" t="str">
        <v/>
      </c>
      <c r="S110" s="152" t="str">
        <v/>
      </c>
      <c r="T110" s="152" t="str">
        <v/>
      </c>
      <c r="U110" s="152" t="str">
        <v/>
      </c>
      <c r="V110" s="152" t="str">
        <v/>
      </c>
      <c r="W110" s="152" t="str">
        <v/>
      </c>
      <c r="X110" s="152" t="str">
        <v/>
      </c>
    </row>
    <row r="111" spans="1:24">
      <c r="A111" s="275" t="s">
        <v>876</v>
      </c>
      <c r="B111" s="152" t="s">
        <v>56</v>
      </c>
      <c r="C111" s="152" t="s">
        <v>305</v>
      </c>
      <c r="E111" s="152" t="str">
        <f>Кпр!A30</f>
        <v>КПР-12х120</v>
      </c>
      <c r="F111" s="152">
        <f>Кпр!C30</f>
        <v>50</v>
      </c>
      <c r="G111" s="152">
        <f>Кпр!D30</f>
        <v>400</v>
      </c>
      <c r="H111" s="156" t="str">
        <f>Кпр!E30</f>
        <v>245,52</v>
      </c>
      <c r="I111" s="157">
        <f>Кпр!G30</f>
        <v>0</v>
      </c>
      <c r="J111" s="156">
        <f t="shared" si="4"/>
        <v>0</v>
      </c>
      <c r="K111" s="155" t="e">
        <f t="shared" si="5"/>
        <v>#VALUE!</v>
      </c>
      <c r="N111" s="152" t="str">
        <v/>
      </c>
      <c r="O111" s="152" t="str">
        <v/>
      </c>
      <c r="P111" s="152" t="str">
        <v/>
      </c>
      <c r="Q111" s="152" t="str">
        <v/>
      </c>
      <c r="R111" s="152" t="str">
        <v/>
      </c>
      <c r="S111" s="152" t="str">
        <v/>
      </c>
      <c r="T111" s="152" t="str">
        <v/>
      </c>
      <c r="U111" s="152" t="str">
        <v/>
      </c>
      <c r="V111" s="152" t="str">
        <v/>
      </c>
      <c r="W111" s="152" t="str">
        <v/>
      </c>
      <c r="X111" s="152" t="str">
        <v/>
      </c>
    </row>
    <row r="112" spans="1:24">
      <c r="A112" s="275" t="s">
        <v>877</v>
      </c>
      <c r="B112" s="152" t="s">
        <v>56</v>
      </c>
      <c r="C112" s="152" t="s">
        <v>305</v>
      </c>
      <c r="E112" s="152" t="str">
        <f>Кпр!A31</f>
        <v>КПР-12х140</v>
      </c>
      <c r="F112" s="152">
        <f>Кпр!C31</f>
        <v>25</v>
      </c>
      <c r="G112" s="152">
        <f>Кпр!D31</f>
        <v>300</v>
      </c>
      <c r="H112" s="156" t="str">
        <f>Кпр!E31</f>
        <v>279,48</v>
      </c>
      <c r="I112" s="157">
        <f>Кпр!G31</f>
        <v>0</v>
      </c>
      <c r="J112" s="156">
        <f t="shared" si="4"/>
        <v>0</v>
      </c>
      <c r="K112" s="155" t="e">
        <f t="shared" si="5"/>
        <v>#VALUE!</v>
      </c>
      <c r="N112" s="152" t="str">
        <v/>
      </c>
      <c r="O112" s="152" t="str">
        <v/>
      </c>
      <c r="P112" s="152" t="str">
        <v/>
      </c>
      <c r="Q112" s="152" t="str">
        <v/>
      </c>
      <c r="R112" s="152" t="str">
        <v/>
      </c>
      <c r="S112" s="152" t="str">
        <v/>
      </c>
      <c r="T112" s="152" t="str">
        <v/>
      </c>
      <c r="U112" s="152" t="str">
        <v/>
      </c>
      <c r="V112" s="152" t="str">
        <v/>
      </c>
      <c r="W112" s="152" t="str">
        <v/>
      </c>
      <c r="X112" s="152" t="str">
        <v/>
      </c>
    </row>
    <row r="113" spans="1:24">
      <c r="A113" s="275" t="s">
        <v>878</v>
      </c>
      <c r="B113" s="152" t="s">
        <v>56</v>
      </c>
      <c r="C113" s="152" t="s">
        <v>305</v>
      </c>
      <c r="E113" s="152" t="str">
        <f>Кпр!A32</f>
        <v>КПР-12х160</v>
      </c>
      <c r="F113" s="152">
        <f>Кпр!C32</f>
        <v>25</v>
      </c>
      <c r="G113" s="152">
        <f>Кпр!D32</f>
        <v>250</v>
      </c>
      <c r="H113" s="156" t="str">
        <f>Кпр!E32</f>
        <v>311,28</v>
      </c>
      <c r="I113" s="157">
        <f>Кпр!G32</f>
        <v>0</v>
      </c>
      <c r="J113" s="156">
        <f t="shared" si="4"/>
        <v>0</v>
      </c>
      <c r="K113" s="155" t="e">
        <f t="shared" si="5"/>
        <v>#VALUE!</v>
      </c>
      <c r="N113" s="152" t="str">
        <v/>
      </c>
      <c r="O113" s="152" t="str">
        <v/>
      </c>
      <c r="P113" s="152" t="str">
        <v/>
      </c>
      <c r="Q113" s="152" t="str">
        <v/>
      </c>
      <c r="R113" s="152" t="str">
        <v/>
      </c>
      <c r="S113" s="152" t="str">
        <v/>
      </c>
      <c r="T113" s="152" t="str">
        <v/>
      </c>
      <c r="U113" s="152" t="str">
        <v/>
      </c>
      <c r="V113" s="152" t="str">
        <v/>
      </c>
      <c r="W113" s="152" t="str">
        <v/>
      </c>
      <c r="X113" s="152" t="str">
        <v/>
      </c>
    </row>
    <row r="114" spans="1:24">
      <c r="A114" s="275" t="s">
        <v>879</v>
      </c>
      <c r="B114" s="152" t="s">
        <v>56</v>
      </c>
      <c r="C114" s="152" t="s">
        <v>305</v>
      </c>
      <c r="E114" s="152" t="str">
        <f>Кпр!A33</f>
        <v>КПР-12х180</v>
      </c>
      <c r="F114" s="152">
        <f>Кпр!C33</f>
        <v>20</v>
      </c>
      <c r="G114" s="152">
        <f>Кпр!D33</f>
        <v>200</v>
      </c>
      <c r="H114" s="156" t="str">
        <f>Кпр!E33</f>
        <v>344,16</v>
      </c>
      <c r="I114" s="157">
        <f>Кпр!G33</f>
        <v>0</v>
      </c>
      <c r="J114" s="156">
        <f t="shared" si="4"/>
        <v>0</v>
      </c>
      <c r="K114" s="155" t="e">
        <f t="shared" si="5"/>
        <v>#VALUE!</v>
      </c>
      <c r="N114" s="152" t="str">
        <v/>
      </c>
      <c r="O114" s="152" t="str">
        <v/>
      </c>
      <c r="P114" s="152" t="str">
        <v/>
      </c>
      <c r="Q114" s="152" t="str">
        <v/>
      </c>
      <c r="R114" s="152" t="str">
        <v/>
      </c>
      <c r="S114" s="152" t="str">
        <v/>
      </c>
      <c r="T114" s="152" t="str">
        <v/>
      </c>
      <c r="U114" s="152" t="str">
        <v/>
      </c>
      <c r="V114" s="152" t="str">
        <v/>
      </c>
      <c r="W114" s="152" t="str">
        <v/>
      </c>
      <c r="X114" s="152" t="str">
        <v/>
      </c>
    </row>
    <row r="115" spans="1:24">
      <c r="A115" s="275" t="s">
        <v>880</v>
      </c>
      <c r="B115" s="152" t="s">
        <v>56</v>
      </c>
      <c r="C115" s="152" t="s">
        <v>305</v>
      </c>
      <c r="E115" s="152" t="str">
        <f>Кпр!A34</f>
        <v>КПР-12х200</v>
      </c>
      <c r="F115" s="152">
        <f>Кпр!C34</f>
        <v>10</v>
      </c>
      <c r="G115" s="152">
        <f>Кпр!D34</f>
        <v>150</v>
      </c>
      <c r="H115" s="156" t="str">
        <f>Кпр!E34</f>
        <v>383,52</v>
      </c>
      <c r="I115" s="157">
        <f>Кпр!G34</f>
        <v>0</v>
      </c>
      <c r="J115" s="156">
        <f t="shared" si="4"/>
        <v>0</v>
      </c>
      <c r="K115" s="155" t="e">
        <f t="shared" si="5"/>
        <v>#VALUE!</v>
      </c>
      <c r="N115" s="152" t="str">
        <v/>
      </c>
      <c r="O115" s="152" t="str">
        <v/>
      </c>
      <c r="P115" s="152" t="str">
        <v/>
      </c>
      <c r="Q115" s="152" t="str">
        <v/>
      </c>
      <c r="R115" s="152" t="str">
        <v/>
      </c>
      <c r="S115" s="152" t="str">
        <v/>
      </c>
      <c r="T115" s="152" t="str">
        <v/>
      </c>
      <c r="U115" s="152" t="str">
        <v/>
      </c>
      <c r="V115" s="152" t="str">
        <v/>
      </c>
      <c r="W115" s="152" t="str">
        <v/>
      </c>
      <c r="X115" s="152" t="str">
        <v/>
      </c>
    </row>
    <row r="116" spans="1:24">
      <c r="A116" s="275" t="s">
        <v>881</v>
      </c>
      <c r="B116" s="152" t="s">
        <v>56</v>
      </c>
      <c r="C116" s="152" t="s">
        <v>305</v>
      </c>
      <c r="E116" s="152" t="str">
        <f>Кпр!A35</f>
        <v>КПР-14х100</v>
      </c>
      <c r="F116" s="152">
        <f>Кпр!C35</f>
        <v>25</v>
      </c>
      <c r="G116" s="152">
        <f>Кпр!D35</f>
        <v>400</v>
      </c>
      <c r="H116" s="156" t="str">
        <f>Кпр!E35</f>
        <v>283,80</v>
      </c>
      <c r="I116" s="157">
        <f>Кпр!G35</f>
        <v>0</v>
      </c>
      <c r="J116" s="156">
        <f t="shared" si="4"/>
        <v>0</v>
      </c>
      <c r="K116" s="155" t="e">
        <f t="shared" si="5"/>
        <v>#VALUE!</v>
      </c>
      <c r="N116" s="152" t="str">
        <v/>
      </c>
      <c r="O116" s="152" t="str">
        <v/>
      </c>
      <c r="P116" s="152" t="str">
        <v/>
      </c>
      <c r="Q116" s="152" t="str">
        <v/>
      </c>
      <c r="R116" s="152" t="str">
        <v/>
      </c>
      <c r="S116" s="152" t="str">
        <v/>
      </c>
      <c r="T116" s="152" t="str">
        <v/>
      </c>
      <c r="U116" s="152" t="str">
        <v/>
      </c>
      <c r="V116" s="152" t="str">
        <v/>
      </c>
      <c r="W116" s="152" t="str">
        <v/>
      </c>
      <c r="X116" s="152" t="str">
        <v/>
      </c>
    </row>
    <row r="117" spans="1:24">
      <c r="A117" s="275" t="s">
        <v>882</v>
      </c>
      <c r="B117" s="152" t="s">
        <v>56</v>
      </c>
      <c r="C117" s="152" t="s">
        <v>305</v>
      </c>
      <c r="E117" s="152" t="str">
        <f>Кпр!A36</f>
        <v>КПР-14х120</v>
      </c>
      <c r="F117" s="152">
        <f>Кпр!C36</f>
        <v>20</v>
      </c>
      <c r="G117" s="152">
        <f>Кпр!D36</f>
        <v>300</v>
      </c>
      <c r="H117" s="156" t="str">
        <f>Кпр!E36</f>
        <v>345,96</v>
      </c>
      <c r="I117" s="157">
        <f>Кпр!G36</f>
        <v>0</v>
      </c>
      <c r="J117" s="156">
        <f t="shared" si="4"/>
        <v>0</v>
      </c>
      <c r="K117" s="155" t="e">
        <f t="shared" si="5"/>
        <v>#VALUE!</v>
      </c>
      <c r="N117" s="152" t="str">
        <v/>
      </c>
      <c r="O117" s="152" t="str">
        <v/>
      </c>
      <c r="P117" s="152" t="str">
        <v/>
      </c>
      <c r="Q117" s="152" t="str">
        <v/>
      </c>
      <c r="R117" s="152" t="str">
        <v/>
      </c>
      <c r="S117" s="152" t="str">
        <v/>
      </c>
      <c r="T117" s="152" t="str">
        <v/>
      </c>
      <c r="U117" s="152" t="str">
        <v/>
      </c>
      <c r="V117" s="152" t="str">
        <v/>
      </c>
      <c r="W117" s="152" t="str">
        <v/>
      </c>
      <c r="X117" s="152" t="str">
        <v/>
      </c>
    </row>
    <row r="118" spans="1:24">
      <c r="A118" s="275" t="s">
        <v>883</v>
      </c>
      <c r="B118" s="152" t="s">
        <v>56</v>
      </c>
      <c r="C118" s="152" t="s">
        <v>305</v>
      </c>
      <c r="E118" s="152" t="str">
        <f>Кпр!A37</f>
        <v>КПР-14х140</v>
      </c>
      <c r="F118" s="152">
        <f>Кпр!C37</f>
        <v>20</v>
      </c>
      <c r="G118" s="152">
        <f>Кпр!D37</f>
        <v>300</v>
      </c>
      <c r="H118" s="156" t="str">
        <f>Кпр!E37</f>
        <v>402,48</v>
      </c>
      <c r="I118" s="157">
        <f>Кпр!G37</f>
        <v>0</v>
      </c>
      <c r="J118" s="156">
        <f t="shared" si="4"/>
        <v>0</v>
      </c>
      <c r="K118" s="155" t="e">
        <f t="shared" si="5"/>
        <v>#VALUE!</v>
      </c>
      <c r="N118" s="152" t="str">
        <v/>
      </c>
      <c r="O118" s="152" t="str">
        <v/>
      </c>
      <c r="P118" s="152" t="str">
        <v/>
      </c>
      <c r="Q118" s="152" t="str">
        <v/>
      </c>
      <c r="R118" s="152" t="str">
        <v/>
      </c>
      <c r="S118" s="152" t="str">
        <v/>
      </c>
      <c r="T118" s="152" t="str">
        <v/>
      </c>
      <c r="U118" s="152" t="str">
        <v/>
      </c>
      <c r="V118" s="152" t="str">
        <v/>
      </c>
      <c r="W118" s="152" t="str">
        <v/>
      </c>
      <c r="X118" s="152" t="str">
        <v/>
      </c>
    </row>
    <row r="119" spans="1:24">
      <c r="A119" s="275" t="s">
        <v>884</v>
      </c>
      <c r="B119" s="152" t="s">
        <v>56</v>
      </c>
      <c r="C119" s="152" t="s">
        <v>305</v>
      </c>
      <c r="E119" s="152" t="str">
        <f>Кпр!A38</f>
        <v>КПР-14х160</v>
      </c>
      <c r="F119" s="152">
        <f>Кпр!C38</f>
        <v>20</v>
      </c>
      <c r="G119" s="152">
        <f>Кпр!D38</f>
        <v>200</v>
      </c>
      <c r="H119" s="156" t="str">
        <f>Кпр!E38</f>
        <v>454,92</v>
      </c>
      <c r="I119" s="157">
        <f>Кпр!G38</f>
        <v>0</v>
      </c>
      <c r="J119" s="156">
        <f t="shared" si="4"/>
        <v>0</v>
      </c>
      <c r="K119" s="155" t="e">
        <f t="shared" si="5"/>
        <v>#VALUE!</v>
      </c>
      <c r="N119" s="152" t="str">
        <v/>
      </c>
      <c r="O119" s="152" t="str">
        <v/>
      </c>
      <c r="P119" s="152" t="str">
        <v/>
      </c>
      <c r="Q119" s="152" t="str">
        <v/>
      </c>
      <c r="R119" s="152" t="str">
        <v/>
      </c>
      <c r="S119" s="152" t="str">
        <v/>
      </c>
      <c r="T119" s="152" t="str">
        <v/>
      </c>
      <c r="U119" s="152" t="str">
        <v/>
      </c>
      <c r="V119" s="152" t="str">
        <v/>
      </c>
      <c r="W119" s="152" t="str">
        <v/>
      </c>
      <c r="X119" s="152" t="str">
        <v/>
      </c>
    </row>
    <row r="120" spans="1:24">
      <c r="A120" s="275" t="s">
        <v>885</v>
      </c>
      <c r="B120" s="152" t="s">
        <v>56</v>
      </c>
      <c r="C120" s="152" t="s">
        <v>305</v>
      </c>
      <c r="E120" s="152" t="str">
        <f>Кпр!A39</f>
        <v>КПР-14х180</v>
      </c>
      <c r="F120" s="152">
        <f>Кпр!C39</f>
        <v>15</v>
      </c>
      <c r="G120" s="152">
        <f>Кпр!D39</f>
        <v>180</v>
      </c>
      <c r="H120" s="156" t="str">
        <f>Кпр!E39</f>
        <v>509,40</v>
      </c>
      <c r="I120" s="157">
        <f>Кпр!G39</f>
        <v>0</v>
      </c>
      <c r="J120" s="156">
        <f t="shared" si="4"/>
        <v>0</v>
      </c>
      <c r="K120" s="155" t="e">
        <f t="shared" si="5"/>
        <v>#VALUE!</v>
      </c>
      <c r="N120" s="152" t="str">
        <v/>
      </c>
      <c r="O120" s="152" t="str">
        <v/>
      </c>
      <c r="P120" s="152" t="str">
        <v/>
      </c>
      <c r="Q120" s="152" t="str">
        <v/>
      </c>
      <c r="R120" s="152" t="str">
        <v/>
      </c>
      <c r="S120" s="152" t="str">
        <v/>
      </c>
      <c r="T120" s="152" t="str">
        <v/>
      </c>
      <c r="U120" s="152" t="str">
        <v/>
      </c>
      <c r="V120" s="152" t="str">
        <v/>
      </c>
      <c r="W120" s="152" t="str">
        <v/>
      </c>
      <c r="X120" s="152" t="str">
        <v/>
      </c>
    </row>
    <row r="121" spans="1:24">
      <c r="A121" s="275" t="s">
        <v>886</v>
      </c>
      <c r="B121" s="152" t="s">
        <v>56</v>
      </c>
      <c r="C121" s="152" t="s">
        <v>305</v>
      </c>
      <c r="E121" s="152" t="str">
        <f>Кпр!A40</f>
        <v>КПР-14х200</v>
      </c>
      <c r="F121" s="152">
        <f>Кпр!C40</f>
        <v>10</v>
      </c>
      <c r="G121" s="152">
        <f>Кпр!D40</f>
        <v>150</v>
      </c>
      <c r="H121" s="156" t="str">
        <f>Кпр!E40</f>
        <v>580,44</v>
      </c>
      <c r="I121" s="157">
        <f>Кпр!G40</f>
        <v>0</v>
      </c>
      <c r="J121" s="156">
        <f t="shared" si="4"/>
        <v>0</v>
      </c>
      <c r="K121" s="155" t="e">
        <f t="shared" si="5"/>
        <v>#VALUE!</v>
      </c>
      <c r="N121" s="152" t="str">
        <v/>
      </c>
      <c r="O121" s="152" t="str">
        <v/>
      </c>
      <c r="P121" s="152" t="str">
        <v/>
      </c>
      <c r="Q121" s="152" t="str">
        <v/>
      </c>
      <c r="R121" s="152" t="str">
        <v/>
      </c>
      <c r="S121" s="152" t="str">
        <v/>
      </c>
      <c r="T121" s="152" t="str">
        <v/>
      </c>
      <c r="U121" s="152" t="str">
        <v/>
      </c>
      <c r="V121" s="152" t="str">
        <v/>
      </c>
      <c r="W121" s="152" t="str">
        <v/>
      </c>
      <c r="X121" s="152" t="str">
        <v/>
      </c>
    </row>
    <row r="122" spans="1:24">
      <c r="A122" s="275" t="s">
        <v>887</v>
      </c>
      <c r="B122" s="152" t="s">
        <v>56</v>
      </c>
      <c r="C122" s="152" t="s">
        <v>305</v>
      </c>
      <c r="E122" s="152" t="str">
        <f>Кпр!A41</f>
        <v>КПР-16х120</v>
      </c>
      <c r="F122" s="152">
        <f>Кпр!C41</f>
        <v>15</v>
      </c>
      <c r="G122" s="152">
        <f>Кпр!D41</f>
        <v>240</v>
      </c>
      <c r="H122" s="156" t="str">
        <f>Кпр!E41</f>
        <v>467,04</v>
      </c>
      <c r="I122" s="157">
        <f>Кпр!G41</f>
        <v>0</v>
      </c>
      <c r="J122" s="156">
        <f t="shared" si="4"/>
        <v>0</v>
      </c>
      <c r="K122" s="155" t="e">
        <f t="shared" si="5"/>
        <v>#VALUE!</v>
      </c>
      <c r="N122" s="152" t="str">
        <v/>
      </c>
      <c r="O122" s="152" t="str">
        <v/>
      </c>
      <c r="P122" s="152" t="str">
        <v/>
      </c>
      <c r="Q122" s="152" t="str">
        <v/>
      </c>
      <c r="R122" s="152" t="str">
        <v/>
      </c>
      <c r="S122" s="152" t="str">
        <v/>
      </c>
      <c r="T122" s="152" t="str">
        <v/>
      </c>
      <c r="U122" s="152" t="str">
        <v/>
      </c>
      <c r="V122" s="152" t="str">
        <v/>
      </c>
      <c r="W122" s="152" t="str">
        <v/>
      </c>
      <c r="X122" s="152" t="str">
        <v/>
      </c>
    </row>
    <row r="123" spans="1:24">
      <c r="A123" s="275" t="s">
        <v>888</v>
      </c>
      <c r="B123" s="152" t="s">
        <v>56</v>
      </c>
      <c r="C123" s="152" t="s">
        <v>305</v>
      </c>
      <c r="E123" s="152" t="str">
        <f>Кпр!A42</f>
        <v>КПР-16х140</v>
      </c>
      <c r="F123" s="152">
        <f>Кпр!C42</f>
        <v>15</v>
      </c>
      <c r="G123" s="152">
        <f>Кпр!D42</f>
        <v>210</v>
      </c>
      <c r="H123" s="156" t="str">
        <f>Кпр!E42</f>
        <v>529,08</v>
      </c>
      <c r="I123" s="157">
        <f>Кпр!G42</f>
        <v>0</v>
      </c>
      <c r="J123" s="156">
        <f t="shared" si="4"/>
        <v>0</v>
      </c>
      <c r="K123" s="155" t="e">
        <f t="shared" si="5"/>
        <v>#VALUE!</v>
      </c>
      <c r="N123" s="152" t="str">
        <v/>
      </c>
      <c r="O123" s="152" t="str">
        <v/>
      </c>
      <c r="P123" s="152" t="str">
        <v/>
      </c>
      <c r="Q123" s="152" t="str">
        <v/>
      </c>
      <c r="R123" s="152" t="str">
        <v/>
      </c>
      <c r="S123" s="152" t="str">
        <v/>
      </c>
      <c r="T123" s="152" t="str">
        <v/>
      </c>
      <c r="U123" s="152" t="str">
        <v/>
      </c>
      <c r="V123" s="152" t="str">
        <v/>
      </c>
      <c r="W123" s="152" t="str">
        <v/>
      </c>
      <c r="X123" s="152" t="str">
        <v/>
      </c>
    </row>
    <row r="124" spans="1:24">
      <c r="A124" s="275" t="s">
        <v>889</v>
      </c>
      <c r="B124" s="152" t="s">
        <v>56</v>
      </c>
      <c r="C124" s="152" t="s">
        <v>305</v>
      </c>
      <c r="E124" s="152" t="str">
        <f>Кпр!A43</f>
        <v>КПР-16х160</v>
      </c>
      <c r="F124" s="152">
        <f>Кпр!C43</f>
        <v>15</v>
      </c>
      <c r="G124" s="152">
        <f>Кпр!D43</f>
        <v>180</v>
      </c>
      <c r="H124" s="156" t="str">
        <f>Кпр!E43</f>
        <v>588,00</v>
      </c>
      <c r="I124" s="157">
        <f>Кпр!G43</f>
        <v>0</v>
      </c>
      <c r="J124" s="156">
        <f t="shared" si="4"/>
        <v>0</v>
      </c>
      <c r="K124" s="155" t="e">
        <f t="shared" si="5"/>
        <v>#VALUE!</v>
      </c>
      <c r="N124" s="152" t="str">
        <v/>
      </c>
      <c r="O124" s="152" t="str">
        <v/>
      </c>
      <c r="P124" s="152" t="str">
        <v/>
      </c>
      <c r="Q124" s="152" t="str">
        <v/>
      </c>
      <c r="R124" s="152" t="str">
        <v/>
      </c>
      <c r="S124" s="152" t="str">
        <v/>
      </c>
      <c r="T124" s="152" t="str">
        <v/>
      </c>
      <c r="U124" s="152" t="str">
        <v/>
      </c>
      <c r="V124" s="152" t="str">
        <v/>
      </c>
      <c r="W124" s="152" t="str">
        <v/>
      </c>
      <c r="X124" s="152" t="str">
        <v/>
      </c>
    </row>
    <row r="125" spans="1:24">
      <c r="A125" s="275" t="s">
        <v>890</v>
      </c>
      <c r="B125" s="152" t="s">
        <v>56</v>
      </c>
      <c r="C125" s="152" t="s">
        <v>305</v>
      </c>
      <c r="E125" s="152" t="str">
        <f>Кпр!A44</f>
        <v>КПР-16х180</v>
      </c>
      <c r="F125" s="152">
        <f>Кпр!C44</f>
        <v>10</v>
      </c>
      <c r="G125" s="152">
        <f>Кпр!D44</f>
        <v>150</v>
      </c>
      <c r="H125" s="156" t="str">
        <f>Кпр!E44</f>
        <v>672,60</v>
      </c>
      <c r="I125" s="157">
        <f>Кпр!G44</f>
        <v>0</v>
      </c>
      <c r="J125" s="156">
        <f t="shared" si="4"/>
        <v>0</v>
      </c>
      <c r="K125" s="155" t="e">
        <f t="shared" si="5"/>
        <v>#VALUE!</v>
      </c>
      <c r="N125" s="152" t="str">
        <v/>
      </c>
      <c r="O125" s="152" t="str">
        <v/>
      </c>
      <c r="P125" s="152" t="str">
        <v/>
      </c>
      <c r="Q125" s="152" t="str">
        <v/>
      </c>
      <c r="R125" s="152" t="str">
        <v/>
      </c>
      <c r="S125" s="152" t="str">
        <v/>
      </c>
      <c r="T125" s="152" t="str">
        <v/>
      </c>
      <c r="U125" s="152" t="str">
        <v/>
      </c>
      <c r="V125" s="152" t="str">
        <v/>
      </c>
      <c r="W125" s="152" t="str">
        <v/>
      </c>
      <c r="X125" s="152" t="str">
        <v/>
      </c>
    </row>
    <row r="126" spans="1:24">
      <c r="A126" s="275" t="s">
        <v>891</v>
      </c>
      <c r="B126" s="152" t="s">
        <v>56</v>
      </c>
      <c r="C126" s="152" t="s">
        <v>305</v>
      </c>
      <c r="E126" s="152" t="str">
        <f>Кпр!A45</f>
        <v>КПР-16х200</v>
      </c>
      <c r="F126" s="152">
        <f>Кпр!C45</f>
        <v>10</v>
      </c>
      <c r="G126" s="152">
        <f>Кпр!D45</f>
        <v>120</v>
      </c>
      <c r="H126" s="156" t="str">
        <f>Кпр!E45</f>
        <v>683,76</v>
      </c>
      <c r="I126" s="157">
        <f>Кпр!G45</f>
        <v>0</v>
      </c>
      <c r="J126" s="156">
        <f t="shared" si="4"/>
        <v>0</v>
      </c>
      <c r="K126" s="155" t="e">
        <f t="shared" si="5"/>
        <v>#VALUE!</v>
      </c>
      <c r="N126" s="152" t="str">
        <v/>
      </c>
      <c r="O126" s="152" t="str">
        <v/>
      </c>
      <c r="P126" s="152" t="str">
        <v/>
      </c>
      <c r="Q126" s="152" t="str">
        <v/>
      </c>
      <c r="R126" s="152" t="str">
        <v/>
      </c>
      <c r="S126" s="152" t="str">
        <v/>
      </c>
      <c r="T126" s="152" t="str">
        <v/>
      </c>
      <c r="U126" s="152" t="str">
        <v/>
      </c>
      <c r="V126" s="152" t="str">
        <v/>
      </c>
      <c r="W126" s="152" t="str">
        <v/>
      </c>
      <c r="X126" s="152" t="str">
        <v/>
      </c>
    </row>
    <row r="127" spans="1:24">
      <c r="A127" s="275" t="s">
        <v>892</v>
      </c>
      <c r="B127" s="152" t="s">
        <v>56</v>
      </c>
      <c r="C127" s="152" t="s">
        <v>305</v>
      </c>
      <c r="D127" s="152" t="s">
        <v>279</v>
      </c>
      <c r="E127" s="152" t="str">
        <f>Кпр!A46</f>
        <v>КПР-16х220</v>
      </c>
      <c r="F127" s="152">
        <f>Кпр!C46</f>
        <v>10</v>
      </c>
      <c r="G127" s="152">
        <f>Кпр!D46</f>
        <v>100</v>
      </c>
      <c r="H127" s="156" t="str">
        <f>Кпр!E46</f>
        <v>749,76</v>
      </c>
      <c r="I127" s="157">
        <f>Кпр!G46</f>
        <v>0</v>
      </c>
      <c r="J127" s="156">
        <f t="shared" si="4"/>
        <v>0</v>
      </c>
      <c r="K127" s="155" t="e">
        <f t="shared" si="5"/>
        <v>#VALUE!</v>
      </c>
      <c r="N127" s="152" t="str">
        <v/>
      </c>
      <c r="O127" s="152" t="str">
        <v/>
      </c>
      <c r="P127" s="152" t="str">
        <v/>
      </c>
      <c r="Q127" s="152" t="str">
        <v/>
      </c>
      <c r="R127" s="152" t="str">
        <v/>
      </c>
      <c r="S127" s="152" t="str">
        <v/>
      </c>
      <c r="T127" s="152" t="str">
        <v/>
      </c>
      <c r="U127" s="152" t="str">
        <v/>
      </c>
      <c r="V127" s="152" t="str">
        <v/>
      </c>
      <c r="W127" s="152" t="str">
        <v/>
      </c>
      <c r="X127" s="152" t="str">
        <v/>
      </c>
    </row>
    <row r="128" spans="1:24">
      <c r="A128" s="275" t="s">
        <v>893</v>
      </c>
      <c r="B128" s="152" t="s">
        <v>56</v>
      </c>
      <c r="C128" s="152" t="s">
        <v>305</v>
      </c>
      <c r="E128" s="152" t="str">
        <f>'Гк, Дрн'!A11</f>
        <v>ГК-10</v>
      </c>
      <c r="F128" s="152">
        <f>'Гк, Дрн'!C11</f>
        <v>100</v>
      </c>
      <c r="G128" s="152">
        <f>'Гк, Дрн'!D11</f>
        <v>1200</v>
      </c>
      <c r="H128" s="152" t="str">
        <f>'Гк, Дрн'!E11</f>
        <v>52,56</v>
      </c>
      <c r="I128" s="157">
        <f>'Гк, Дрн'!G11</f>
        <v>0</v>
      </c>
      <c r="J128" s="156">
        <f t="shared" si="4"/>
        <v>0</v>
      </c>
      <c r="K128" s="155" t="e">
        <f t="shared" si="5"/>
        <v>#VALUE!</v>
      </c>
      <c r="N128" s="152" t="str">
        <v/>
      </c>
      <c r="O128" s="152" t="str">
        <v/>
      </c>
      <c r="P128" s="152" t="str">
        <v/>
      </c>
      <c r="Q128" s="152" t="str">
        <v/>
      </c>
      <c r="R128" s="152" t="str">
        <v/>
      </c>
      <c r="S128" s="152" t="str">
        <v/>
      </c>
      <c r="T128" s="152" t="str">
        <v/>
      </c>
      <c r="U128" s="152" t="str">
        <v/>
      </c>
      <c r="V128" s="152" t="str">
        <v/>
      </c>
      <c r="W128" s="152" t="str">
        <v/>
      </c>
      <c r="X128" s="152" t="str">
        <v/>
      </c>
    </row>
    <row r="129" spans="1:24">
      <c r="A129" s="275" t="s">
        <v>894</v>
      </c>
      <c r="B129" s="152" t="s">
        <v>56</v>
      </c>
      <c r="C129" s="152" t="s">
        <v>304</v>
      </c>
      <c r="E129" s="152" t="str">
        <f>'Гк, Дрн'!A12</f>
        <v>ГКК-10 (н.ф)</v>
      </c>
      <c r="F129" s="152" t="str">
        <f>'Гк, Дрн'!C12</f>
        <v>-</v>
      </c>
      <c r="G129" s="152">
        <f>'Гк, Дрн'!D12</f>
        <v>7000</v>
      </c>
      <c r="H129" s="152" t="str">
        <f>'Гк, Дрн'!E12</f>
        <v>13,20</v>
      </c>
      <c r="I129" s="157">
        <f>'Гк, Дрн'!G12</f>
        <v>0</v>
      </c>
      <c r="J129" s="156">
        <f t="shared" ref="J129" si="6">I129*G129/100</f>
        <v>0</v>
      </c>
      <c r="K129" s="155" t="e">
        <f t="shared" ref="K129" si="7">(I129*G129/100)*H129</f>
        <v>#VALUE!</v>
      </c>
      <c r="N129" s="152" t="str">
        <v/>
      </c>
      <c r="O129" s="152" t="str">
        <v/>
      </c>
      <c r="P129" s="152" t="str">
        <v/>
      </c>
      <c r="Q129" s="152" t="str">
        <v/>
      </c>
      <c r="R129" s="152" t="str">
        <v/>
      </c>
      <c r="S129" s="152" t="str">
        <v/>
      </c>
      <c r="T129" s="152" t="str">
        <v/>
      </c>
      <c r="U129" s="152" t="str">
        <v/>
      </c>
      <c r="V129" s="152" t="str">
        <v/>
      </c>
      <c r="W129" s="152" t="str">
        <v/>
      </c>
      <c r="X129" s="152" t="str">
        <v/>
      </c>
    </row>
    <row r="130" spans="1:24">
      <c r="A130" s="275" t="s">
        <v>895</v>
      </c>
      <c r="B130" s="152" t="s">
        <v>56</v>
      </c>
      <c r="C130" s="152" t="s">
        <v>305</v>
      </c>
      <c r="E130" s="152" t="str">
        <f>'Гк, Дрн'!A25</f>
        <v>ДРН – 23</v>
      </c>
      <c r="F130" s="152">
        <f>'Гк, Дрн'!C25</f>
        <v>100</v>
      </c>
      <c r="G130" s="152">
        <f>'Гк, Дрн'!D25</f>
        <v>2000</v>
      </c>
      <c r="H130" s="152" t="str">
        <f>'Гк, Дрн'!E25</f>
        <v>26,76</v>
      </c>
      <c r="I130" s="157">
        <f>'Гк, Дрн'!G25</f>
        <v>0</v>
      </c>
      <c r="J130" s="156">
        <f t="shared" si="4"/>
        <v>0</v>
      </c>
      <c r="K130" s="155" t="e">
        <f t="shared" si="5"/>
        <v>#VALUE!</v>
      </c>
      <c r="N130" s="152" t="str">
        <v/>
      </c>
      <c r="O130" s="152" t="str">
        <v/>
      </c>
      <c r="P130" s="152" t="str">
        <v/>
      </c>
      <c r="Q130" s="152" t="str">
        <v/>
      </c>
      <c r="R130" s="152" t="str">
        <v/>
      </c>
      <c r="S130" s="152" t="str">
        <v/>
      </c>
      <c r="T130" s="152" t="str">
        <v/>
      </c>
      <c r="U130" s="152" t="str">
        <v/>
      </c>
      <c r="V130" s="152" t="str">
        <v/>
      </c>
      <c r="W130" s="152" t="str">
        <v/>
      </c>
      <c r="X130" s="152" t="str">
        <v/>
      </c>
    </row>
    <row r="131" spans="1:24">
      <c r="A131" s="275" t="s">
        <v>896</v>
      </c>
      <c r="B131" s="152" t="s">
        <v>56</v>
      </c>
      <c r="C131" s="152" t="s">
        <v>304</v>
      </c>
      <c r="E131" s="152" t="str">
        <f>'Гк, Дрн'!A26</f>
        <v>ДРН – 23 (н.ф)</v>
      </c>
      <c r="F131" s="152" t="str">
        <f>'Гк, Дрн'!C26</f>
        <v>-</v>
      </c>
      <c r="G131" s="152">
        <f>'Гк, Дрн'!D26</f>
        <v>20000</v>
      </c>
      <c r="H131" s="152" t="str">
        <f>'Гк, Дрн'!E26</f>
        <v>13,20</v>
      </c>
      <c r="I131" s="157">
        <f>'Гк, Дрн'!G26</f>
        <v>0</v>
      </c>
      <c r="J131" s="156">
        <f t="shared" ref="J131" si="8">I131*G131/100</f>
        <v>0</v>
      </c>
      <c r="K131" s="155" t="e">
        <f t="shared" ref="K131" si="9">(I131*G131/100)*H131</f>
        <v>#VALUE!</v>
      </c>
      <c r="N131" s="152" t="str">
        <v/>
      </c>
      <c r="O131" s="152" t="str">
        <v/>
      </c>
      <c r="P131" s="152" t="str">
        <v/>
      </c>
      <c r="Q131" s="152" t="str">
        <v/>
      </c>
      <c r="R131" s="152" t="str">
        <v/>
      </c>
      <c r="S131" s="152" t="str">
        <v/>
      </c>
      <c r="T131" s="152" t="str">
        <v/>
      </c>
      <c r="U131" s="152" t="str">
        <v/>
      </c>
      <c r="V131" s="152" t="str">
        <v/>
      </c>
      <c r="W131" s="152" t="str">
        <v/>
      </c>
      <c r="X131" s="152" t="str">
        <v/>
      </c>
    </row>
    <row r="132" spans="1:24">
      <c r="A132" s="275" t="s">
        <v>897</v>
      </c>
      <c r="B132" s="152" t="s">
        <v>56</v>
      </c>
      <c r="C132" s="152" t="s">
        <v>305</v>
      </c>
      <c r="E132" s="152" t="str">
        <f>КПК!A11</f>
        <v>КПК-8х80</v>
      </c>
      <c r="F132" s="152">
        <f>КПК!C11</f>
        <v>50</v>
      </c>
      <c r="G132" s="152">
        <f>КПК!D11</f>
        <v>600</v>
      </c>
      <c r="H132" s="156" t="str">
        <f>КПК!E11</f>
        <v>233,88</v>
      </c>
      <c r="I132" s="157">
        <f>КПК!G11</f>
        <v>0</v>
      </c>
      <c r="J132" s="156">
        <f t="shared" ref="J132:J158" si="10">I132*G132/100</f>
        <v>0</v>
      </c>
      <c r="K132" s="155" t="e">
        <f t="shared" ref="K132:K158" si="11">(I132*G132/100)*H132</f>
        <v>#VALUE!</v>
      </c>
      <c r="N132" s="152" t="str">
        <v/>
      </c>
      <c r="O132" s="152" t="str">
        <v/>
      </c>
      <c r="P132" s="152" t="str">
        <v/>
      </c>
      <c r="Q132" s="152" t="str">
        <v/>
      </c>
      <c r="R132" s="152" t="str">
        <v/>
      </c>
      <c r="S132" s="152" t="str">
        <v/>
      </c>
      <c r="T132" s="152" t="str">
        <v/>
      </c>
      <c r="U132" s="152" t="str">
        <v/>
      </c>
      <c r="V132" s="152" t="str">
        <v/>
      </c>
      <c r="W132" s="152" t="str">
        <v/>
      </c>
      <c r="X132" s="152" t="str">
        <v/>
      </c>
    </row>
    <row r="133" spans="1:24">
      <c r="A133" s="275" t="s">
        <v>898</v>
      </c>
      <c r="B133" s="152" t="s">
        <v>56</v>
      </c>
      <c r="C133" s="152" t="s">
        <v>305</v>
      </c>
      <c r="E133" s="152" t="str">
        <f>КПК!A12</f>
        <v>КПК-8х100</v>
      </c>
      <c r="F133" s="152">
        <f>КПК!C12</f>
        <v>50</v>
      </c>
      <c r="G133" s="152">
        <f>КПК!D12</f>
        <v>600</v>
      </c>
      <c r="H133" s="156" t="str">
        <f>КПК!E12</f>
        <v>274,80</v>
      </c>
      <c r="I133" s="157">
        <f>КПК!G12</f>
        <v>0</v>
      </c>
      <c r="J133" s="156">
        <f t="shared" si="10"/>
        <v>0</v>
      </c>
      <c r="K133" s="155" t="e">
        <f t="shared" si="11"/>
        <v>#VALUE!</v>
      </c>
      <c r="N133" s="152" t="str">
        <v/>
      </c>
      <c r="O133" s="152" t="str">
        <v/>
      </c>
      <c r="P133" s="152" t="str">
        <v/>
      </c>
      <c r="Q133" s="152" t="str">
        <v/>
      </c>
      <c r="R133" s="152" t="str">
        <v/>
      </c>
      <c r="S133" s="152" t="str">
        <v/>
      </c>
      <c r="T133" s="152" t="str">
        <v/>
      </c>
      <c r="U133" s="152" t="str">
        <v/>
      </c>
      <c r="V133" s="152" t="str">
        <v/>
      </c>
      <c r="W133" s="152" t="str">
        <v/>
      </c>
      <c r="X133" s="152" t="str">
        <v/>
      </c>
    </row>
    <row r="134" spans="1:24">
      <c r="A134" s="275" t="s">
        <v>899</v>
      </c>
      <c r="B134" s="152" t="s">
        <v>56</v>
      </c>
      <c r="C134" s="152" t="s">
        <v>305</v>
      </c>
      <c r="E134" s="152" t="str">
        <f>КПК!A13</f>
        <v>КПК-8х120</v>
      </c>
      <c r="F134" s="152">
        <f>КПК!C13</f>
        <v>50</v>
      </c>
      <c r="G134" s="152">
        <f>КПК!D13</f>
        <v>600</v>
      </c>
      <c r="H134" s="156" t="str">
        <f>КПК!E13</f>
        <v>314,04</v>
      </c>
      <c r="I134" s="157">
        <f>КПК!G13</f>
        <v>0</v>
      </c>
      <c r="J134" s="156">
        <f t="shared" si="10"/>
        <v>0</v>
      </c>
      <c r="K134" s="155" t="e">
        <f t="shared" si="11"/>
        <v>#VALUE!</v>
      </c>
      <c r="N134" s="152" t="str">
        <v/>
      </c>
      <c r="O134" s="152" t="str">
        <v/>
      </c>
      <c r="P134" s="152" t="str">
        <v/>
      </c>
      <c r="Q134" s="152" t="str">
        <v/>
      </c>
      <c r="R134" s="152" t="str">
        <v/>
      </c>
      <c r="S134" s="152" t="str">
        <v/>
      </c>
      <c r="T134" s="152" t="str">
        <v/>
      </c>
      <c r="U134" s="152" t="str">
        <v/>
      </c>
      <c r="V134" s="152" t="str">
        <v/>
      </c>
      <c r="W134" s="152" t="str">
        <v/>
      </c>
      <c r="X134" s="152" t="str">
        <v/>
      </c>
    </row>
    <row r="135" spans="1:24">
      <c r="A135" s="275" t="s">
        <v>900</v>
      </c>
      <c r="B135" s="152" t="s">
        <v>56</v>
      </c>
      <c r="C135" s="152" t="s">
        <v>305</v>
      </c>
      <c r="E135" s="152" t="str">
        <f>КПК!A15</f>
        <v>КПК-10х80</v>
      </c>
      <c r="F135" s="152">
        <f>КПК!C15</f>
        <v>50</v>
      </c>
      <c r="G135" s="152">
        <f>КПК!D15</f>
        <v>600</v>
      </c>
      <c r="H135" s="156" t="str">
        <f>КПК!E15</f>
        <v>360,84</v>
      </c>
      <c r="I135" s="157">
        <f>КПК!G15</f>
        <v>0</v>
      </c>
      <c r="J135" s="156">
        <f t="shared" si="10"/>
        <v>0</v>
      </c>
      <c r="K135" s="155" t="e">
        <f t="shared" si="11"/>
        <v>#VALUE!</v>
      </c>
      <c r="N135" s="152" t="str">
        <v/>
      </c>
      <c r="O135" s="152" t="str">
        <v/>
      </c>
      <c r="P135" s="152" t="str">
        <v/>
      </c>
      <c r="Q135" s="152" t="str">
        <v/>
      </c>
      <c r="R135" s="152" t="str">
        <v/>
      </c>
      <c r="S135" s="152" t="str">
        <v/>
      </c>
      <c r="T135" s="152" t="str">
        <v/>
      </c>
      <c r="U135" s="152" t="str">
        <v/>
      </c>
      <c r="V135" s="152" t="str">
        <v/>
      </c>
      <c r="W135" s="152" t="str">
        <v/>
      </c>
      <c r="X135" s="152" t="str">
        <v/>
      </c>
    </row>
    <row r="136" spans="1:24">
      <c r="A136" s="275" t="s">
        <v>901</v>
      </c>
      <c r="B136" s="152" t="s">
        <v>56</v>
      </c>
      <c r="C136" s="152" t="s">
        <v>305</v>
      </c>
      <c r="E136" s="152" t="str">
        <f>КПК!A16</f>
        <v>КПК-10х100</v>
      </c>
      <c r="F136" s="152">
        <f>КПК!C16</f>
        <v>25</v>
      </c>
      <c r="G136" s="152">
        <f>КПК!D16</f>
        <v>300</v>
      </c>
      <c r="H136" s="156" t="str">
        <f>КПК!E16</f>
        <v>454,20</v>
      </c>
      <c r="I136" s="157">
        <f>КПК!G16</f>
        <v>0</v>
      </c>
      <c r="J136" s="156">
        <f t="shared" si="10"/>
        <v>0</v>
      </c>
      <c r="K136" s="155" t="e">
        <f t="shared" si="11"/>
        <v>#VALUE!</v>
      </c>
      <c r="N136" s="152" t="str">
        <v/>
      </c>
      <c r="O136" s="152" t="str">
        <v/>
      </c>
      <c r="P136" s="152" t="str">
        <v/>
      </c>
      <c r="Q136" s="152" t="str">
        <v/>
      </c>
      <c r="R136" s="152" t="str">
        <v/>
      </c>
      <c r="S136" s="152" t="str">
        <v/>
      </c>
      <c r="T136" s="152" t="str">
        <v/>
      </c>
      <c r="U136" s="152" t="str">
        <v/>
      </c>
      <c r="V136" s="152" t="str">
        <v/>
      </c>
      <c r="W136" s="152" t="str">
        <v/>
      </c>
      <c r="X136" s="152" t="str">
        <v/>
      </c>
    </row>
    <row r="137" spans="1:24">
      <c r="A137" s="275" t="s">
        <v>902</v>
      </c>
      <c r="B137" s="152" t="s">
        <v>56</v>
      </c>
      <c r="C137" s="152" t="s">
        <v>305</v>
      </c>
      <c r="E137" s="152" t="str">
        <f>КПК!A17</f>
        <v>КПК-10х115</v>
      </c>
      <c r="F137" s="152">
        <f>КПК!C17</f>
        <v>25</v>
      </c>
      <c r="G137" s="152">
        <f>КПК!D17</f>
        <v>300</v>
      </c>
      <c r="H137" s="156" t="str">
        <f>КПК!E17</f>
        <v>506,28</v>
      </c>
      <c r="I137" s="157">
        <f>КПК!G17</f>
        <v>0</v>
      </c>
      <c r="J137" s="156">
        <f t="shared" si="10"/>
        <v>0</v>
      </c>
      <c r="K137" s="155" t="e">
        <f t="shared" si="11"/>
        <v>#VALUE!</v>
      </c>
      <c r="N137" s="152" t="str">
        <v/>
      </c>
      <c r="O137" s="152" t="str">
        <v/>
      </c>
      <c r="P137" s="152" t="str">
        <v/>
      </c>
      <c r="Q137" s="152" t="str">
        <v/>
      </c>
      <c r="R137" s="152" t="str">
        <v/>
      </c>
      <c r="S137" s="152" t="str">
        <v/>
      </c>
      <c r="T137" s="152" t="str">
        <v/>
      </c>
      <c r="U137" s="152" t="str">
        <v/>
      </c>
      <c r="V137" s="152" t="str">
        <v/>
      </c>
      <c r="W137" s="152" t="str">
        <v/>
      </c>
      <c r="X137" s="152" t="str">
        <v/>
      </c>
    </row>
    <row r="138" spans="1:24">
      <c r="A138" s="275" t="s">
        <v>903</v>
      </c>
      <c r="B138" s="152" t="s">
        <v>56</v>
      </c>
      <c r="C138" s="152" t="s">
        <v>305</v>
      </c>
      <c r="E138" s="152" t="str">
        <f>КПК!A18</f>
        <v>КПК-10х135</v>
      </c>
      <c r="F138" s="152">
        <f>КПК!C18</f>
        <v>25</v>
      </c>
      <c r="G138" s="152">
        <f>КПК!D18</f>
        <v>300</v>
      </c>
      <c r="H138" s="156" t="str">
        <f>КПК!E18</f>
        <v>666,24</v>
      </c>
      <c r="I138" s="157">
        <f>КПК!G18</f>
        <v>0</v>
      </c>
      <c r="J138" s="156">
        <f t="shared" si="10"/>
        <v>0</v>
      </c>
      <c r="K138" s="155" t="e">
        <f t="shared" si="11"/>
        <v>#VALUE!</v>
      </c>
      <c r="N138" s="152" t="str">
        <v/>
      </c>
      <c r="O138" s="152" t="str">
        <v/>
      </c>
      <c r="P138" s="152" t="str">
        <v/>
      </c>
      <c r="Q138" s="152" t="str">
        <v/>
      </c>
      <c r="R138" s="152" t="str">
        <v/>
      </c>
      <c r="S138" s="152" t="str">
        <v/>
      </c>
      <c r="T138" s="152" t="str">
        <v/>
      </c>
      <c r="U138" s="152" t="str">
        <v/>
      </c>
      <c r="V138" s="152" t="str">
        <v/>
      </c>
      <c r="W138" s="152" t="str">
        <v/>
      </c>
      <c r="X138" s="152" t="str">
        <v/>
      </c>
    </row>
    <row r="139" spans="1:24">
      <c r="A139" s="275" t="s">
        <v>904</v>
      </c>
      <c r="B139" s="152" t="s">
        <v>56</v>
      </c>
      <c r="C139" s="152" t="s">
        <v>305</v>
      </c>
      <c r="E139" s="152" t="str">
        <f>КПК!A19</f>
        <v>КПК-10х160</v>
      </c>
      <c r="F139" s="152">
        <f>КПК!C19</f>
        <v>25</v>
      </c>
      <c r="G139" s="152">
        <f>КПК!D19</f>
        <v>300</v>
      </c>
      <c r="H139" s="156" t="str">
        <f>КПК!E19</f>
        <v>723,36</v>
      </c>
      <c r="I139" s="157">
        <f>КПК!G19</f>
        <v>0</v>
      </c>
      <c r="J139" s="156">
        <f t="shared" si="10"/>
        <v>0</v>
      </c>
      <c r="K139" s="155" t="e">
        <f t="shared" si="11"/>
        <v>#VALUE!</v>
      </c>
      <c r="N139" s="152" t="str">
        <v/>
      </c>
      <c r="O139" s="152" t="str">
        <v/>
      </c>
      <c r="P139" s="152" t="str">
        <v/>
      </c>
      <c r="Q139" s="152" t="str">
        <v/>
      </c>
      <c r="R139" s="152" t="str">
        <v/>
      </c>
      <c r="S139" s="152" t="str">
        <v/>
      </c>
      <c r="T139" s="152" t="str">
        <v/>
      </c>
      <c r="U139" s="152" t="str">
        <v/>
      </c>
      <c r="V139" s="152" t="str">
        <v/>
      </c>
      <c r="W139" s="152" t="str">
        <v/>
      </c>
      <c r="X139" s="152" t="str">
        <v/>
      </c>
    </row>
    <row r="140" spans="1:24">
      <c r="A140" s="275" t="s">
        <v>905</v>
      </c>
      <c r="B140" s="152" t="s">
        <v>56</v>
      </c>
      <c r="C140" s="152" t="s">
        <v>305</v>
      </c>
      <c r="E140" s="152" t="str">
        <f>КПК!A20</f>
        <v>КПК-10х180</v>
      </c>
      <c r="F140" s="152">
        <f>КПК!C20</f>
        <v>25</v>
      </c>
      <c r="G140" s="152">
        <f>КПК!D20</f>
        <v>300</v>
      </c>
      <c r="H140" s="156" t="str">
        <f>КПК!E20</f>
        <v>819,24</v>
      </c>
      <c r="I140" s="157">
        <f>КПК!G20</f>
        <v>0</v>
      </c>
      <c r="J140" s="156">
        <f t="shared" si="10"/>
        <v>0</v>
      </c>
      <c r="K140" s="155" t="e">
        <f t="shared" si="11"/>
        <v>#VALUE!</v>
      </c>
      <c r="N140" s="152" t="str">
        <v/>
      </c>
      <c r="O140" s="152" t="str">
        <v/>
      </c>
      <c r="P140" s="152" t="str">
        <v/>
      </c>
      <c r="Q140" s="152" t="str">
        <v/>
      </c>
      <c r="R140" s="152" t="str">
        <v/>
      </c>
      <c r="S140" s="152" t="str">
        <v/>
      </c>
      <c r="T140" s="152" t="str">
        <v/>
      </c>
      <c r="U140" s="152" t="str">
        <v/>
      </c>
      <c r="V140" s="152" t="str">
        <v/>
      </c>
      <c r="W140" s="152" t="str">
        <v/>
      </c>
      <c r="X140" s="152" t="str">
        <v/>
      </c>
    </row>
    <row r="141" spans="1:24">
      <c r="A141" s="275" t="s">
        <v>906</v>
      </c>
      <c r="B141" s="152" t="s">
        <v>56</v>
      </c>
      <c r="C141" s="152" t="s">
        <v>305</v>
      </c>
      <c r="E141" s="152" t="str">
        <f>КПК!A30</f>
        <v>КПК-12х100</v>
      </c>
      <c r="F141" s="152">
        <f>КПК!C30</f>
        <v>25</v>
      </c>
      <c r="G141" s="152">
        <f>КПК!D30</f>
        <v>300</v>
      </c>
      <c r="H141" s="156" t="str">
        <f>КПК!E30</f>
        <v>540,84</v>
      </c>
      <c r="I141" s="157">
        <f>КПК!G30</f>
        <v>0</v>
      </c>
      <c r="J141" s="156">
        <f t="shared" si="10"/>
        <v>0</v>
      </c>
      <c r="K141" s="155" t="e">
        <f t="shared" si="11"/>
        <v>#VALUE!</v>
      </c>
      <c r="N141" s="152" t="str">
        <v/>
      </c>
      <c r="O141" s="152" t="str">
        <v/>
      </c>
      <c r="P141" s="152" t="str">
        <v/>
      </c>
      <c r="Q141" s="152" t="str">
        <v/>
      </c>
      <c r="R141" s="152" t="str">
        <v/>
      </c>
      <c r="S141" s="152" t="str">
        <v/>
      </c>
      <c r="T141" s="152" t="str">
        <v/>
      </c>
      <c r="U141" s="152" t="str">
        <v/>
      </c>
      <c r="V141" s="152" t="str">
        <v/>
      </c>
      <c r="W141" s="152" t="str">
        <v/>
      </c>
      <c r="X141" s="152" t="str">
        <v/>
      </c>
    </row>
    <row r="142" spans="1:24">
      <c r="A142" s="275" t="s">
        <v>907</v>
      </c>
      <c r="B142" s="152" t="s">
        <v>56</v>
      </c>
      <c r="C142" s="152" t="s">
        <v>305</v>
      </c>
      <c r="E142" s="152" t="str">
        <f>КПК!A31</f>
        <v>КПК-12х120</v>
      </c>
      <c r="F142" s="152">
        <f>КПК!C31</f>
        <v>25</v>
      </c>
      <c r="G142" s="152">
        <f>КПК!D31</f>
        <v>300</v>
      </c>
      <c r="H142" s="156" t="str">
        <f>КПК!E31</f>
        <v>640,92</v>
      </c>
      <c r="I142" s="157">
        <f>КПК!G31</f>
        <v>0</v>
      </c>
      <c r="J142" s="156">
        <f t="shared" si="10"/>
        <v>0</v>
      </c>
      <c r="K142" s="155" t="e">
        <f t="shared" si="11"/>
        <v>#VALUE!</v>
      </c>
      <c r="N142" s="152" t="str">
        <v/>
      </c>
      <c r="O142" s="152" t="str">
        <v/>
      </c>
      <c r="P142" s="152" t="str">
        <v/>
      </c>
      <c r="Q142" s="152" t="str">
        <v/>
      </c>
      <c r="R142" s="152" t="str">
        <v/>
      </c>
      <c r="S142" s="152" t="str">
        <v/>
      </c>
      <c r="T142" s="152" t="str">
        <v/>
      </c>
      <c r="U142" s="152" t="str">
        <v/>
      </c>
      <c r="V142" s="152" t="str">
        <v/>
      </c>
      <c r="W142" s="152" t="str">
        <v/>
      </c>
      <c r="X142" s="152" t="str">
        <v/>
      </c>
    </row>
    <row r="143" spans="1:24">
      <c r="A143" s="275" t="s">
        <v>908</v>
      </c>
      <c r="B143" s="152" t="s">
        <v>56</v>
      </c>
      <c r="C143" s="152" t="s">
        <v>305</v>
      </c>
      <c r="E143" s="152" t="str">
        <f>КПК!A32</f>
        <v>КПК-12х140</v>
      </c>
      <c r="F143" s="152">
        <f>КПК!C32</f>
        <v>25</v>
      </c>
      <c r="G143" s="152">
        <f>КПК!D32</f>
        <v>300</v>
      </c>
      <c r="H143" s="156" t="str">
        <f>КПК!E32</f>
        <v>800,52</v>
      </c>
      <c r="I143" s="157">
        <f>КПК!G32</f>
        <v>0</v>
      </c>
      <c r="J143" s="156">
        <f t="shared" si="10"/>
        <v>0</v>
      </c>
      <c r="K143" s="155" t="e">
        <f t="shared" si="11"/>
        <v>#VALUE!</v>
      </c>
      <c r="N143" s="152" t="str">
        <v/>
      </c>
      <c r="O143" s="152" t="str">
        <v/>
      </c>
      <c r="P143" s="152" t="str">
        <v/>
      </c>
      <c r="Q143" s="152" t="str">
        <v/>
      </c>
      <c r="R143" s="152" t="str">
        <v/>
      </c>
      <c r="S143" s="152" t="str">
        <v/>
      </c>
      <c r="T143" s="152" t="str">
        <v/>
      </c>
      <c r="U143" s="152" t="str">
        <v/>
      </c>
      <c r="V143" s="152" t="str">
        <v/>
      </c>
      <c r="W143" s="152" t="str">
        <v/>
      </c>
      <c r="X143" s="152" t="str">
        <v/>
      </c>
    </row>
    <row r="144" spans="1:24">
      <c r="A144" s="275" t="s">
        <v>1044</v>
      </c>
      <c r="B144" s="152" t="s">
        <v>56</v>
      </c>
      <c r="C144" s="152" t="s">
        <v>305</v>
      </c>
      <c r="E144" s="152" t="str">
        <f>КПК!A33</f>
        <v>КПК-12х160</v>
      </c>
      <c r="F144" s="152">
        <f>КПК!C33</f>
        <v>20</v>
      </c>
      <c r="G144" s="152">
        <f>КПК!D33</f>
        <v>60</v>
      </c>
      <c r="H144" s="156" t="str">
        <f>КПК!E33</f>
        <v>883,08</v>
      </c>
      <c r="I144" s="157">
        <f>КПК!G33</f>
        <v>0</v>
      </c>
      <c r="J144" s="156">
        <f t="shared" si="10"/>
        <v>0</v>
      </c>
      <c r="K144" s="155" t="e">
        <f t="shared" si="11"/>
        <v>#VALUE!</v>
      </c>
      <c r="N144" s="152" t="str">
        <v/>
      </c>
      <c r="O144" s="152" t="str">
        <v/>
      </c>
      <c r="P144" s="152" t="str">
        <v/>
      </c>
      <c r="Q144" s="152" t="str">
        <v/>
      </c>
      <c r="R144" s="152" t="str">
        <v/>
      </c>
      <c r="S144" s="152" t="str">
        <v/>
      </c>
      <c r="T144" s="152" t="str">
        <v/>
      </c>
      <c r="U144" s="152" t="str">
        <v/>
      </c>
      <c r="V144" s="152" t="str">
        <v/>
      </c>
      <c r="W144" s="152" t="str">
        <v/>
      </c>
      <c r="X144" s="152" t="str">
        <v/>
      </c>
    </row>
    <row r="145" spans="1:24">
      <c r="A145" s="275" t="s">
        <v>909</v>
      </c>
      <c r="B145" s="152" t="s">
        <v>56</v>
      </c>
      <c r="C145" s="152" t="s">
        <v>305</v>
      </c>
      <c r="E145" s="152" t="str">
        <f>КПК!A34</f>
        <v>КПК-12х180</v>
      </c>
      <c r="F145" s="152">
        <f>КПК!C34</f>
        <v>20</v>
      </c>
      <c r="G145" s="152">
        <f>КПК!D34</f>
        <v>60</v>
      </c>
      <c r="H145" s="156" t="str">
        <f>КПК!E34</f>
        <v>978,48</v>
      </c>
      <c r="I145" s="157">
        <f>КПК!G34</f>
        <v>0</v>
      </c>
      <c r="J145" s="156">
        <f t="shared" si="10"/>
        <v>0</v>
      </c>
      <c r="K145" s="155" t="e">
        <f t="shared" si="11"/>
        <v>#VALUE!</v>
      </c>
      <c r="N145" s="152" t="str">
        <v/>
      </c>
      <c r="O145" s="152" t="str">
        <v/>
      </c>
      <c r="P145" s="152" t="str">
        <v/>
      </c>
      <c r="Q145" s="152" t="str">
        <v/>
      </c>
      <c r="R145" s="152" t="str">
        <v/>
      </c>
      <c r="S145" s="152" t="str">
        <v/>
      </c>
      <c r="T145" s="152" t="str">
        <v/>
      </c>
      <c r="U145" s="152" t="str">
        <v/>
      </c>
      <c r="V145" s="152" t="str">
        <v/>
      </c>
      <c r="W145" s="152" t="str">
        <v/>
      </c>
      <c r="X145" s="152" t="str">
        <v/>
      </c>
    </row>
    <row r="146" spans="1:24">
      <c r="A146" s="275" t="s">
        <v>910</v>
      </c>
      <c r="B146" s="152" t="s">
        <v>56</v>
      </c>
      <c r="C146" s="152" t="s">
        <v>305</v>
      </c>
      <c r="E146" s="152" t="str">
        <f>КПК!A35</f>
        <v>КПК-12х200</v>
      </c>
      <c r="F146" s="152">
        <f>КПК!C35</f>
        <v>20</v>
      </c>
      <c r="G146" s="152">
        <f>КПК!D35</f>
        <v>60</v>
      </c>
      <c r="H146" s="156" t="str">
        <f>КПК!E35</f>
        <v>1126,44</v>
      </c>
      <c r="I146" s="157">
        <f>КПК!G35</f>
        <v>0</v>
      </c>
      <c r="J146" s="156">
        <f t="shared" si="10"/>
        <v>0</v>
      </c>
      <c r="K146" s="155" t="e">
        <f t="shared" si="11"/>
        <v>#VALUE!</v>
      </c>
      <c r="N146" s="152" t="str">
        <v/>
      </c>
      <c r="O146" s="152" t="str">
        <v/>
      </c>
      <c r="P146" s="152" t="str">
        <v/>
      </c>
      <c r="Q146" s="152" t="str">
        <v/>
      </c>
      <c r="R146" s="152" t="str">
        <v/>
      </c>
      <c r="S146" s="152" t="str">
        <v/>
      </c>
      <c r="T146" s="152" t="str">
        <v/>
      </c>
      <c r="U146" s="152" t="str">
        <v/>
      </c>
      <c r="V146" s="152" t="str">
        <v/>
      </c>
      <c r="W146" s="152" t="str">
        <v/>
      </c>
      <c r="X146" s="152" t="str">
        <v/>
      </c>
    </row>
    <row r="147" spans="1:24">
      <c r="A147" s="275" t="s">
        <v>911</v>
      </c>
      <c r="B147" s="152" t="s">
        <v>56</v>
      </c>
      <c r="C147" s="152" t="s">
        <v>305</v>
      </c>
      <c r="E147" s="152" t="str">
        <f>КПК!A36</f>
        <v>КПК-14х100</v>
      </c>
      <c r="F147" s="152">
        <f>КПК!C36</f>
        <v>20</v>
      </c>
      <c r="G147" s="152">
        <f>КПК!D36</f>
        <v>240</v>
      </c>
      <c r="H147" s="156" t="str">
        <f>КПК!E36</f>
        <v>823,92</v>
      </c>
      <c r="I147" s="157">
        <f>КПК!G36</f>
        <v>0</v>
      </c>
      <c r="J147" s="156">
        <f t="shared" si="10"/>
        <v>0</v>
      </c>
      <c r="K147" s="155" t="e">
        <f t="shared" si="11"/>
        <v>#VALUE!</v>
      </c>
      <c r="N147" s="152" t="str">
        <v/>
      </c>
      <c r="O147" s="152" t="str">
        <v/>
      </c>
      <c r="P147" s="152" t="str">
        <v/>
      </c>
      <c r="Q147" s="152" t="str">
        <v/>
      </c>
      <c r="R147" s="152" t="str">
        <v/>
      </c>
      <c r="S147" s="152" t="str">
        <v/>
      </c>
      <c r="T147" s="152" t="str">
        <v/>
      </c>
      <c r="U147" s="152" t="str">
        <v/>
      </c>
      <c r="V147" s="152" t="str">
        <v/>
      </c>
      <c r="W147" s="152" t="str">
        <v/>
      </c>
      <c r="X147" s="152" t="str">
        <v/>
      </c>
    </row>
    <row r="148" spans="1:24">
      <c r="A148" s="275" t="s">
        <v>912</v>
      </c>
      <c r="B148" s="152" t="s">
        <v>56</v>
      </c>
      <c r="C148" s="152" t="s">
        <v>305</v>
      </c>
      <c r="E148" s="152" t="str">
        <f>КПК!A37</f>
        <v>КПК-14х120</v>
      </c>
      <c r="F148" s="152">
        <f>КПК!C37</f>
        <v>20</v>
      </c>
      <c r="G148" s="152">
        <f>КПК!D37</f>
        <v>240</v>
      </c>
      <c r="H148" s="156" t="str">
        <f>КПК!E37</f>
        <v>967,80</v>
      </c>
      <c r="I148" s="157">
        <f>КПК!G37</f>
        <v>0</v>
      </c>
      <c r="J148" s="156">
        <f t="shared" si="10"/>
        <v>0</v>
      </c>
      <c r="K148" s="155" t="e">
        <f t="shared" si="11"/>
        <v>#VALUE!</v>
      </c>
      <c r="N148" s="152" t="str">
        <v/>
      </c>
      <c r="O148" s="152" t="str">
        <v/>
      </c>
      <c r="P148" s="152" t="str">
        <v/>
      </c>
      <c r="Q148" s="152" t="str">
        <v/>
      </c>
      <c r="R148" s="152" t="str">
        <v/>
      </c>
      <c r="S148" s="152" t="str">
        <v/>
      </c>
      <c r="T148" s="152" t="str">
        <v/>
      </c>
      <c r="U148" s="152" t="str">
        <v/>
      </c>
      <c r="V148" s="152" t="str">
        <v/>
      </c>
      <c r="W148" s="152" t="str">
        <v/>
      </c>
      <c r="X148" s="152" t="str">
        <v/>
      </c>
    </row>
    <row r="149" spans="1:24">
      <c r="A149" s="275" t="s">
        <v>913</v>
      </c>
      <c r="B149" s="152" t="s">
        <v>56</v>
      </c>
      <c r="C149" s="152" t="s">
        <v>305</v>
      </c>
      <c r="E149" s="152" t="str">
        <f>КПК!A38</f>
        <v>КПК-14х140</v>
      </c>
      <c r="F149" s="152">
        <f>КПК!C38</f>
        <v>20</v>
      </c>
      <c r="G149" s="152">
        <f>КПК!D38</f>
        <v>240</v>
      </c>
      <c r="H149" s="156" t="str">
        <f>КПК!E38</f>
        <v>1095,36</v>
      </c>
      <c r="I149" s="157">
        <f>КПК!G38</f>
        <v>0</v>
      </c>
      <c r="J149" s="156">
        <f t="shared" si="10"/>
        <v>0</v>
      </c>
      <c r="K149" s="155" t="e">
        <f t="shared" si="11"/>
        <v>#VALUE!</v>
      </c>
      <c r="N149" s="152" t="str">
        <v/>
      </c>
      <c r="O149" s="152" t="str">
        <v/>
      </c>
      <c r="P149" s="152" t="str">
        <v/>
      </c>
      <c r="Q149" s="152" t="str">
        <v/>
      </c>
      <c r="R149" s="152" t="str">
        <v/>
      </c>
      <c r="S149" s="152" t="str">
        <v/>
      </c>
      <c r="T149" s="152" t="str">
        <v/>
      </c>
      <c r="U149" s="152" t="str">
        <v/>
      </c>
      <c r="V149" s="152" t="str">
        <v/>
      </c>
      <c r="W149" s="152" t="str">
        <v/>
      </c>
      <c r="X149" s="152" t="str">
        <v/>
      </c>
    </row>
    <row r="150" spans="1:24">
      <c r="A150" s="275" t="s">
        <v>914</v>
      </c>
      <c r="B150" s="152" t="s">
        <v>56</v>
      </c>
      <c r="C150" s="152" t="s">
        <v>305</v>
      </c>
      <c r="E150" s="152" t="str">
        <f>КПК!A39</f>
        <v>КПК-14х160</v>
      </c>
      <c r="F150" s="152">
        <f>КПК!C39</f>
        <v>20</v>
      </c>
      <c r="G150" s="152">
        <f>КПК!D39</f>
        <v>60</v>
      </c>
      <c r="H150" s="156" t="str">
        <f>КПК!E39</f>
        <v>1248,12</v>
      </c>
      <c r="I150" s="157">
        <f>КПК!G39</f>
        <v>0</v>
      </c>
      <c r="J150" s="156">
        <f t="shared" si="10"/>
        <v>0</v>
      </c>
      <c r="K150" s="155" t="e">
        <f t="shared" si="11"/>
        <v>#VALUE!</v>
      </c>
      <c r="N150" s="152" t="str">
        <v/>
      </c>
      <c r="O150" s="152" t="str">
        <v/>
      </c>
      <c r="P150" s="152" t="str">
        <v/>
      </c>
      <c r="Q150" s="152" t="str">
        <v/>
      </c>
      <c r="R150" s="152" t="str">
        <v/>
      </c>
      <c r="S150" s="152" t="str">
        <v/>
      </c>
      <c r="T150" s="152" t="str">
        <v/>
      </c>
      <c r="U150" s="152" t="str">
        <v/>
      </c>
      <c r="V150" s="152" t="str">
        <v/>
      </c>
      <c r="W150" s="152" t="str">
        <v/>
      </c>
      <c r="X150" s="152" t="str">
        <v/>
      </c>
    </row>
    <row r="151" spans="1:24">
      <c r="A151" s="275" t="s">
        <v>915</v>
      </c>
      <c r="B151" s="152" t="s">
        <v>56</v>
      </c>
      <c r="C151" s="152" t="s">
        <v>305</v>
      </c>
      <c r="E151" s="152" t="str">
        <f>КПК!A40</f>
        <v>КПК-14х180</v>
      </c>
      <c r="F151" s="152">
        <f>КПК!C40</f>
        <v>15</v>
      </c>
      <c r="G151" s="152">
        <f>КПК!D40</f>
        <v>45</v>
      </c>
      <c r="H151" s="156" t="str">
        <f>КПК!E40</f>
        <v>1408,08</v>
      </c>
      <c r="I151" s="157">
        <f>КПК!G40</f>
        <v>0</v>
      </c>
      <c r="J151" s="156">
        <f t="shared" si="10"/>
        <v>0</v>
      </c>
      <c r="K151" s="155" t="e">
        <f t="shared" si="11"/>
        <v>#VALUE!</v>
      </c>
      <c r="N151" s="152" t="str">
        <v/>
      </c>
      <c r="O151" s="152" t="str">
        <v/>
      </c>
      <c r="P151" s="152" t="str">
        <v/>
      </c>
      <c r="Q151" s="152" t="str">
        <v/>
      </c>
      <c r="R151" s="152" t="str">
        <v/>
      </c>
      <c r="S151" s="152" t="str">
        <v/>
      </c>
      <c r="T151" s="152" t="str">
        <v/>
      </c>
      <c r="U151" s="152" t="str">
        <v/>
      </c>
      <c r="V151" s="152" t="str">
        <v/>
      </c>
      <c r="W151" s="152" t="str">
        <v/>
      </c>
      <c r="X151" s="152" t="str">
        <v/>
      </c>
    </row>
    <row r="152" spans="1:24">
      <c r="A152" s="275" t="s">
        <v>916</v>
      </c>
      <c r="B152" s="152" t="s">
        <v>56</v>
      </c>
      <c r="C152" s="152" t="s">
        <v>305</v>
      </c>
      <c r="E152" s="152" t="str">
        <f>КПК!A41</f>
        <v>КПК-14х200</v>
      </c>
      <c r="F152" s="152">
        <f>КПК!C41</f>
        <v>15</v>
      </c>
      <c r="G152" s="152">
        <f>КПК!D41</f>
        <v>45</v>
      </c>
      <c r="H152" s="156" t="str">
        <f>КПК!E41</f>
        <v>1541,88</v>
      </c>
      <c r="I152" s="157">
        <f>КПК!G41</f>
        <v>0</v>
      </c>
      <c r="J152" s="156">
        <f t="shared" si="10"/>
        <v>0</v>
      </c>
      <c r="K152" s="155" t="e">
        <f t="shared" si="11"/>
        <v>#VALUE!</v>
      </c>
      <c r="N152" s="152" t="str">
        <v/>
      </c>
      <c r="O152" s="152" t="str">
        <v/>
      </c>
      <c r="P152" s="152" t="str">
        <v/>
      </c>
      <c r="Q152" s="152" t="str">
        <v/>
      </c>
      <c r="R152" s="152" t="str">
        <v/>
      </c>
      <c r="S152" s="152" t="str">
        <v/>
      </c>
      <c r="T152" s="152" t="str">
        <v/>
      </c>
      <c r="U152" s="152" t="str">
        <v/>
      </c>
      <c r="V152" s="152" t="str">
        <v/>
      </c>
      <c r="W152" s="152" t="str">
        <v/>
      </c>
      <c r="X152" s="152" t="str">
        <v/>
      </c>
    </row>
    <row r="153" spans="1:24">
      <c r="A153" s="275" t="s">
        <v>917</v>
      </c>
      <c r="B153" s="152" t="s">
        <v>56</v>
      </c>
      <c r="C153" s="152" t="s">
        <v>305</v>
      </c>
      <c r="E153" s="152" t="str">
        <f>КПК!A42</f>
        <v>КПК-16х120</v>
      </c>
      <c r="F153" s="152">
        <f>КПК!C42</f>
        <v>15</v>
      </c>
      <c r="G153" s="152">
        <f>КПК!D42</f>
        <v>180</v>
      </c>
      <c r="H153" s="156" t="str">
        <f>КПК!E42</f>
        <v>1306,80</v>
      </c>
      <c r="I153" s="157">
        <f>КПК!G42</f>
        <v>0</v>
      </c>
      <c r="J153" s="156">
        <f t="shared" si="10"/>
        <v>0</v>
      </c>
      <c r="K153" s="155" t="e">
        <f t="shared" si="11"/>
        <v>#VALUE!</v>
      </c>
      <c r="N153" s="152" t="str">
        <v/>
      </c>
      <c r="O153" s="152" t="str">
        <v/>
      </c>
      <c r="P153" s="152" t="str">
        <v/>
      </c>
      <c r="Q153" s="152" t="str">
        <v/>
      </c>
      <c r="R153" s="152" t="str">
        <v/>
      </c>
      <c r="S153" s="152" t="str">
        <v/>
      </c>
      <c r="T153" s="152" t="str">
        <v/>
      </c>
      <c r="U153" s="152" t="str">
        <v/>
      </c>
      <c r="V153" s="152" t="str">
        <v/>
      </c>
      <c r="W153" s="152" t="str">
        <v/>
      </c>
      <c r="X153" s="152" t="str">
        <v/>
      </c>
    </row>
    <row r="154" spans="1:24">
      <c r="A154" s="275" t="s">
        <v>918</v>
      </c>
      <c r="B154" s="152" t="s">
        <v>56</v>
      </c>
      <c r="C154" s="152" t="s">
        <v>305</v>
      </c>
      <c r="E154" s="152" t="str">
        <f>КПК!A43</f>
        <v>КПК-16х140</v>
      </c>
      <c r="F154" s="152">
        <f>КПК!C43</f>
        <v>15</v>
      </c>
      <c r="G154" s="152">
        <f>КПК!D43</f>
        <v>180</v>
      </c>
      <c r="H154" s="156" t="str">
        <f>КПК!E43</f>
        <v>1565,40</v>
      </c>
      <c r="I154" s="157">
        <f>КПК!G43</f>
        <v>0</v>
      </c>
      <c r="J154" s="156">
        <f t="shared" si="10"/>
        <v>0</v>
      </c>
      <c r="K154" s="155" t="e">
        <f t="shared" si="11"/>
        <v>#VALUE!</v>
      </c>
      <c r="N154" s="152" t="str">
        <v/>
      </c>
      <c r="O154" s="152" t="str">
        <v/>
      </c>
      <c r="P154" s="152" t="str">
        <v/>
      </c>
      <c r="Q154" s="152" t="str">
        <v/>
      </c>
      <c r="R154" s="152" t="str">
        <v/>
      </c>
      <c r="S154" s="152" t="str">
        <v/>
      </c>
      <c r="T154" s="152" t="str">
        <v/>
      </c>
      <c r="U154" s="152" t="str">
        <v/>
      </c>
      <c r="V154" s="152" t="str">
        <v/>
      </c>
      <c r="W154" s="152" t="str">
        <v/>
      </c>
      <c r="X154" s="152" t="str">
        <v/>
      </c>
    </row>
    <row r="155" spans="1:24">
      <c r="A155" s="275" t="s">
        <v>919</v>
      </c>
      <c r="B155" s="152" t="s">
        <v>56</v>
      </c>
      <c r="C155" s="152" t="s">
        <v>305</v>
      </c>
      <c r="E155" s="152" t="str">
        <f>КПК!A44</f>
        <v>КПК-16х160</v>
      </c>
      <c r="F155" s="152">
        <f>КПК!C44</f>
        <v>15</v>
      </c>
      <c r="G155" s="152">
        <f>КПК!D44</f>
        <v>45</v>
      </c>
      <c r="H155" s="156" t="str">
        <f>КПК!E44</f>
        <v>1704,60</v>
      </c>
      <c r="I155" s="157">
        <f>КПК!G44</f>
        <v>0</v>
      </c>
      <c r="J155" s="156">
        <f t="shared" si="10"/>
        <v>0</v>
      </c>
      <c r="K155" s="155" t="e">
        <f t="shared" si="11"/>
        <v>#VALUE!</v>
      </c>
      <c r="N155" s="152" t="str">
        <v/>
      </c>
      <c r="O155" s="152" t="str">
        <v/>
      </c>
      <c r="P155" s="152" t="str">
        <v/>
      </c>
      <c r="Q155" s="152" t="str">
        <v/>
      </c>
      <c r="R155" s="152" t="str">
        <v/>
      </c>
      <c r="S155" s="152" t="str">
        <v/>
      </c>
      <c r="T155" s="152" t="str">
        <v/>
      </c>
      <c r="U155" s="152" t="str">
        <v/>
      </c>
      <c r="V155" s="152" t="str">
        <v/>
      </c>
      <c r="W155" s="152" t="str">
        <v/>
      </c>
      <c r="X155" s="152" t="str">
        <v/>
      </c>
    </row>
    <row r="156" spans="1:24">
      <c r="A156" s="275" t="s">
        <v>920</v>
      </c>
      <c r="B156" s="152" t="s">
        <v>56</v>
      </c>
      <c r="C156" s="152" t="s">
        <v>305</v>
      </c>
      <c r="E156" s="152" t="str">
        <f>КПК!A45</f>
        <v>КПК-16х180</v>
      </c>
      <c r="F156" s="152">
        <f>КПК!C45</f>
        <v>10</v>
      </c>
      <c r="G156" s="152">
        <f>КПК!D45</f>
        <v>30</v>
      </c>
      <c r="H156" s="156" t="str">
        <f>КПК!E45</f>
        <v>2029,32</v>
      </c>
      <c r="I156" s="157">
        <f>КПК!G45</f>
        <v>0</v>
      </c>
      <c r="J156" s="156">
        <f t="shared" si="10"/>
        <v>0</v>
      </c>
      <c r="K156" s="155" t="e">
        <f t="shared" si="11"/>
        <v>#VALUE!</v>
      </c>
      <c r="N156" s="152" t="str">
        <v/>
      </c>
      <c r="O156" s="152" t="str">
        <v/>
      </c>
      <c r="P156" s="152" t="str">
        <v/>
      </c>
      <c r="Q156" s="152" t="str">
        <v/>
      </c>
      <c r="R156" s="152" t="str">
        <v/>
      </c>
      <c r="S156" s="152" t="str">
        <v/>
      </c>
      <c r="T156" s="152" t="str">
        <v/>
      </c>
      <c r="U156" s="152" t="str">
        <v/>
      </c>
      <c r="V156" s="152" t="str">
        <v/>
      </c>
      <c r="W156" s="152" t="str">
        <v/>
      </c>
      <c r="X156" s="152" t="str">
        <v/>
      </c>
    </row>
    <row r="157" spans="1:24">
      <c r="A157" s="275" t="s">
        <v>921</v>
      </c>
      <c r="B157" s="152" t="s">
        <v>56</v>
      </c>
      <c r="C157" s="152" t="s">
        <v>305</v>
      </c>
      <c r="E157" s="152" t="str">
        <f>КПК!A46</f>
        <v>КПК-16х200</v>
      </c>
      <c r="F157" s="152">
        <f>КПК!C46</f>
        <v>10</v>
      </c>
      <c r="G157" s="152">
        <f>КПК!D46</f>
        <v>30</v>
      </c>
      <c r="H157" s="156" t="str">
        <f>КПК!E46</f>
        <v>2153,52</v>
      </c>
      <c r="I157" s="157">
        <f>КПК!G46</f>
        <v>0</v>
      </c>
      <c r="J157" s="156">
        <f t="shared" si="10"/>
        <v>0</v>
      </c>
      <c r="K157" s="155" t="e">
        <f t="shared" si="11"/>
        <v>#VALUE!</v>
      </c>
      <c r="N157" s="152" t="str">
        <v/>
      </c>
      <c r="O157" s="152" t="str">
        <v/>
      </c>
      <c r="P157" s="152" t="str">
        <v/>
      </c>
      <c r="Q157" s="152" t="str">
        <v/>
      </c>
      <c r="R157" s="152" t="str">
        <v/>
      </c>
      <c r="S157" s="152" t="str">
        <v/>
      </c>
      <c r="T157" s="152" t="str">
        <v/>
      </c>
      <c r="U157" s="152" t="str">
        <v/>
      </c>
      <c r="V157" s="152" t="str">
        <v/>
      </c>
      <c r="W157" s="152" t="str">
        <v/>
      </c>
      <c r="X157" s="152" t="str">
        <v/>
      </c>
    </row>
    <row r="158" spans="1:24">
      <c r="A158" s="275" t="s">
        <v>922</v>
      </c>
      <c r="B158" s="152" t="s">
        <v>56</v>
      </c>
      <c r="C158" s="152" t="s">
        <v>305</v>
      </c>
      <c r="D158" s="152" t="s">
        <v>280</v>
      </c>
      <c r="E158" s="152" t="str">
        <f>КПК!A47</f>
        <v>КПК-16х220</v>
      </c>
      <c r="F158" s="152">
        <f>КПК!C47</f>
        <v>10</v>
      </c>
      <c r="G158" s="152">
        <f>КПК!D47</f>
        <v>30</v>
      </c>
      <c r="H158" s="156" t="str">
        <f>КПК!E47</f>
        <v>2345,04</v>
      </c>
      <c r="I158" s="157">
        <f>КПК!G47</f>
        <v>0</v>
      </c>
      <c r="J158" s="156">
        <f t="shared" si="10"/>
        <v>0</v>
      </c>
      <c r="K158" s="155" t="e">
        <f t="shared" si="11"/>
        <v>#VALUE!</v>
      </c>
      <c r="N158" s="152" t="str">
        <v/>
      </c>
      <c r="O158" s="152" t="str">
        <v/>
      </c>
      <c r="P158" s="152" t="str">
        <v/>
      </c>
      <c r="Q158" s="152" t="str">
        <v/>
      </c>
      <c r="R158" s="152" t="str">
        <v/>
      </c>
      <c r="S158" s="152" t="str">
        <v/>
      </c>
      <c r="T158" s="152" t="str">
        <v/>
      </c>
      <c r="U158" s="152" t="str">
        <v/>
      </c>
      <c r="V158" s="152" t="str">
        <v/>
      </c>
      <c r="W158" s="152" t="str">
        <v/>
      </c>
      <c r="X158" s="152" t="str">
        <v/>
      </c>
    </row>
    <row r="159" spans="1:24">
      <c r="A159" s="275" t="s">
        <v>1050</v>
      </c>
      <c r="B159" s="152" t="s">
        <v>56</v>
      </c>
      <c r="C159" s="152" t="s">
        <v>305</v>
      </c>
      <c r="E159" s="152" t="str">
        <f>КПК!A14</f>
        <v>КПК-8х140</v>
      </c>
      <c r="F159" s="152">
        <f>КПК!C14</f>
        <v>50</v>
      </c>
      <c r="G159" s="152">
        <f>КПК!D14</f>
        <v>600</v>
      </c>
      <c r="H159" s="156" t="str">
        <f>КПК!E14</f>
        <v>381,60</v>
      </c>
      <c r="I159" s="157">
        <f>КПК!G14</f>
        <v>0</v>
      </c>
      <c r="J159" s="156">
        <f t="shared" ref="J159" si="12">I159*G159/100</f>
        <v>0</v>
      </c>
      <c r="K159" s="155" t="e">
        <f t="shared" ref="K159" si="13">(I159*G159/100)*H159</f>
        <v>#VALUE!</v>
      </c>
      <c r="N159" s="152" t="str">
        <v/>
      </c>
      <c r="O159" s="152" t="str">
        <v/>
      </c>
      <c r="P159" s="152" t="str">
        <v/>
      </c>
      <c r="Q159" s="152" t="str">
        <v/>
      </c>
      <c r="R159" s="152" t="str">
        <v/>
      </c>
      <c r="S159" s="152" t="str">
        <v/>
      </c>
      <c r="T159" s="152" t="str">
        <v/>
      </c>
      <c r="U159" s="152" t="str">
        <v/>
      </c>
      <c r="V159" s="152" t="str">
        <v/>
      </c>
      <c r="W159" s="152" t="str">
        <v/>
      </c>
      <c r="X159" s="152" t="str">
        <v/>
      </c>
    </row>
    <row r="160" spans="1:24">
      <c r="A160" s="275" t="s">
        <v>990</v>
      </c>
      <c r="B160" s="152" t="s">
        <v>56</v>
      </c>
      <c r="C160" s="152" t="s">
        <v>305</v>
      </c>
      <c r="E160" s="152" t="str">
        <f>Кп!A11</f>
        <v>КП-5/25</v>
      </c>
      <c r="F160" s="152">
        <f>Кп!C11</f>
        <v>500</v>
      </c>
      <c r="G160" s="152">
        <f>Кп!D11</f>
        <v>20000</v>
      </c>
      <c r="H160" s="152" t="str">
        <f>Кп!E11</f>
        <v>4,44</v>
      </c>
      <c r="I160" s="162">
        <f>Кп!G11</f>
        <v>0</v>
      </c>
      <c r="J160" s="156">
        <f t="shared" ref="J160:J161" si="14">I160*G160/100</f>
        <v>0</v>
      </c>
      <c r="K160" s="155" t="e">
        <f t="shared" ref="K160:K161" si="15">(I160*G160/100)*H160</f>
        <v>#VALUE!</v>
      </c>
      <c r="N160" s="152" t="str">
        <v/>
      </c>
      <c r="O160" s="152" t="str">
        <v/>
      </c>
      <c r="P160" s="152" t="str">
        <v/>
      </c>
      <c r="Q160" s="152" t="str">
        <v/>
      </c>
      <c r="R160" s="152" t="str">
        <v/>
      </c>
      <c r="S160" s="152" t="str">
        <v/>
      </c>
      <c r="T160" s="152" t="str">
        <v/>
      </c>
      <c r="U160" s="152" t="str">
        <v/>
      </c>
      <c r="V160" s="152" t="str">
        <v/>
      </c>
      <c r="W160" s="152" t="str">
        <v/>
      </c>
      <c r="X160" s="152" t="str">
        <v/>
      </c>
    </row>
    <row r="161" spans="1:24">
      <c r="A161" s="275" t="s">
        <v>1053</v>
      </c>
      <c r="B161" s="152" t="s">
        <v>56</v>
      </c>
      <c r="C161" s="152" t="s">
        <v>305</v>
      </c>
      <c r="E161" s="152" t="str">
        <f>Кпр!A14</f>
        <v>КПР-8х140</v>
      </c>
      <c r="F161" s="152">
        <f>Кпр!C14</f>
        <v>50</v>
      </c>
      <c r="G161" s="152">
        <f>Кпр!D14</f>
        <v>600</v>
      </c>
      <c r="H161" s="156" t="str">
        <f>Кпр!E14</f>
        <v>109,08</v>
      </c>
      <c r="I161" s="157">
        <f>Кпр!G14</f>
        <v>0</v>
      </c>
      <c r="J161" s="156">
        <f t="shared" si="14"/>
        <v>0</v>
      </c>
      <c r="K161" s="155" t="e">
        <f t="shared" si="15"/>
        <v>#VALUE!</v>
      </c>
      <c r="N161" s="152" t="str">
        <v/>
      </c>
      <c r="O161" s="152" t="str">
        <v/>
      </c>
      <c r="P161" s="152" t="str">
        <v/>
      </c>
      <c r="Q161" s="152" t="str">
        <v/>
      </c>
      <c r="R161" s="152" t="str">
        <v/>
      </c>
      <c r="S161" s="152" t="str">
        <v/>
      </c>
      <c r="T161" s="152" t="str">
        <v/>
      </c>
      <c r="U161" s="152" t="str">
        <v/>
      </c>
      <c r="V161" s="152" t="str">
        <v/>
      </c>
      <c r="W161" s="152" t="str">
        <v/>
      </c>
      <c r="X161" s="152" t="str">
        <v/>
      </c>
    </row>
    <row r="162" spans="1:24">
      <c r="A162" s="275"/>
      <c r="H162" s="156"/>
      <c r="I162" s="157"/>
      <c r="J162" s="156"/>
      <c r="K162" s="155"/>
      <c r="N162" s="152" t="str">
        <v/>
      </c>
      <c r="O162" s="152" t="str">
        <v/>
      </c>
      <c r="P162" s="152" t="str">
        <v/>
      </c>
      <c r="Q162" s="152" t="str">
        <v/>
      </c>
      <c r="R162" s="152" t="str">
        <v/>
      </c>
      <c r="S162" s="152" t="str">
        <v/>
      </c>
      <c r="T162" s="152" t="str">
        <v/>
      </c>
      <c r="U162" s="152" t="str">
        <v/>
      </c>
      <c r="V162" s="152" t="str">
        <v/>
      </c>
      <c r="W162" s="152" t="str">
        <v/>
      </c>
      <c r="X162" s="152" t="str">
        <v/>
      </c>
    </row>
    <row r="163" spans="1:24">
      <c r="A163" s="275" t="s">
        <v>923</v>
      </c>
      <c r="B163" s="152" t="s">
        <v>56</v>
      </c>
      <c r="C163" s="152" t="s">
        <v>304</v>
      </c>
      <c r="D163" s="152" t="s">
        <v>774</v>
      </c>
      <c r="E163" s="152" t="str">
        <f>Псмт!A11</f>
        <v>ПСМТ 6х40          (не фас мшк.)</v>
      </c>
      <c r="F163" s="275" t="str">
        <f>Псмт!C11</f>
        <v>-</v>
      </c>
      <c r="G163" s="275">
        <f>Псмт!D11</f>
        <v>20000</v>
      </c>
      <c r="H163" s="275" t="str">
        <f>Псмт!E11</f>
        <v>6,00</v>
      </c>
      <c r="I163" s="157">
        <f>Псмт!G11</f>
        <v>0</v>
      </c>
      <c r="J163" s="156">
        <f t="shared" ref="J163" si="16">I163*G163/100</f>
        <v>0</v>
      </c>
      <c r="K163" s="155" t="e">
        <f t="shared" ref="K163" si="17">(I163*G163/100)*H163</f>
        <v>#VALUE!</v>
      </c>
      <c r="N163" s="152" t="str">
        <v/>
      </c>
      <c r="O163" s="152" t="str">
        <v/>
      </c>
      <c r="P163" s="152" t="str">
        <v/>
      </c>
      <c r="Q163" s="152" t="str">
        <v/>
      </c>
      <c r="R163" s="152" t="str">
        <v/>
      </c>
      <c r="S163" s="152" t="str">
        <v/>
      </c>
      <c r="T163" s="152" t="str">
        <v/>
      </c>
      <c r="U163" s="152" t="str">
        <v/>
      </c>
      <c r="V163" s="152" t="str">
        <v/>
      </c>
      <c r="W163" s="152" t="str">
        <v/>
      </c>
      <c r="X163" s="152" t="str">
        <v/>
      </c>
    </row>
    <row r="164" spans="1:24">
      <c r="A164" s="275" t="s">
        <v>924</v>
      </c>
      <c r="B164" s="152" t="s">
        <v>56</v>
      </c>
      <c r="C164" s="152" t="s">
        <v>305</v>
      </c>
      <c r="E164" s="152" t="str">
        <f>Псмт!A12</f>
        <v>ПСМТ 6х40 (ящ.)</v>
      </c>
      <c r="F164" s="275">
        <f>Псмт!C12</f>
        <v>100</v>
      </c>
      <c r="G164" s="275">
        <f>Псмт!D12</f>
        <v>5000</v>
      </c>
      <c r="H164" s="275" t="str">
        <f>Псмт!E12</f>
        <v>8,16</v>
      </c>
      <c r="I164" s="157">
        <f>Псмт!G12</f>
        <v>0</v>
      </c>
      <c r="J164" s="156">
        <f t="shared" ref="J164:J166" si="18">I164*G164/100</f>
        <v>0</v>
      </c>
      <c r="K164" s="155" t="e">
        <f t="shared" ref="K164:K166" si="19">(I164*G164/100)*H164</f>
        <v>#VALUE!</v>
      </c>
      <c r="N164" s="152" t="str">
        <v/>
      </c>
      <c r="O164" s="152" t="str">
        <v/>
      </c>
      <c r="P164" s="152" t="str">
        <v/>
      </c>
      <c r="Q164" s="152" t="str">
        <v/>
      </c>
      <c r="R164" s="152" t="str">
        <v/>
      </c>
      <c r="S164" s="152" t="str">
        <v/>
      </c>
      <c r="T164" s="152" t="str">
        <v/>
      </c>
      <c r="U164" s="152" t="str">
        <v/>
      </c>
      <c r="V164" s="152" t="str">
        <v/>
      </c>
      <c r="W164" s="152" t="str">
        <v/>
      </c>
      <c r="X164" s="152" t="str">
        <v/>
      </c>
    </row>
    <row r="165" spans="1:24">
      <c r="A165" s="275" t="s">
        <v>925</v>
      </c>
      <c r="B165" s="152" t="s">
        <v>56</v>
      </c>
      <c r="C165" s="152" t="s">
        <v>304</v>
      </c>
      <c r="E165" s="152" t="str">
        <f>Псмт!A13</f>
        <v>ПСМТ 6х60          (не фас мшк.)</v>
      </c>
      <c r="F165" s="275" t="str">
        <f>Псмт!C13</f>
        <v>-</v>
      </c>
      <c r="G165" s="275">
        <f>Псмт!D13</f>
        <v>12000</v>
      </c>
      <c r="H165" s="275" t="str">
        <f>Псмт!E13</f>
        <v>8,04</v>
      </c>
      <c r="I165" s="157">
        <f>Псмт!G13</f>
        <v>0</v>
      </c>
      <c r="J165" s="156">
        <f t="shared" si="18"/>
        <v>0</v>
      </c>
      <c r="K165" s="155" t="e">
        <f t="shared" si="19"/>
        <v>#VALUE!</v>
      </c>
      <c r="N165" s="152" t="str">
        <v/>
      </c>
      <c r="O165" s="152" t="str">
        <v/>
      </c>
      <c r="P165" s="152" t="str">
        <v/>
      </c>
      <c r="Q165" s="152" t="str">
        <v/>
      </c>
      <c r="R165" s="152" t="str">
        <v/>
      </c>
      <c r="S165" s="152" t="str">
        <v/>
      </c>
      <c r="T165" s="152" t="str">
        <v/>
      </c>
      <c r="U165" s="152" t="str">
        <v/>
      </c>
      <c r="V165" s="152" t="str">
        <v/>
      </c>
      <c r="W165" s="152" t="str">
        <v/>
      </c>
      <c r="X165" s="152" t="str">
        <v/>
      </c>
    </row>
    <row r="166" spans="1:24">
      <c r="A166" s="275" t="s">
        <v>978</v>
      </c>
      <c r="B166" s="152" t="s">
        <v>56</v>
      </c>
      <c r="C166" s="152" t="s">
        <v>305</v>
      </c>
      <c r="E166" s="152" t="str">
        <f>Псмт!A14</f>
        <v xml:space="preserve">ПСМТ 6х60  (ящ.) </v>
      </c>
      <c r="F166" s="275">
        <f>Псмт!C14</f>
        <v>100</v>
      </c>
      <c r="G166" s="275">
        <f>Псмт!D14</f>
        <v>4000</v>
      </c>
      <c r="H166" s="275" t="str">
        <f>Псмт!E14</f>
        <v>10,32</v>
      </c>
      <c r="I166" s="157">
        <f>Псмт!G14</f>
        <v>0</v>
      </c>
      <c r="J166" s="156">
        <f t="shared" si="18"/>
        <v>0</v>
      </c>
      <c r="K166" s="155" t="e">
        <f t="shared" si="19"/>
        <v>#VALUE!</v>
      </c>
      <c r="N166" s="152" t="str">
        <v/>
      </c>
      <c r="O166" s="152" t="str">
        <v/>
      </c>
      <c r="P166" s="152" t="str">
        <v/>
      </c>
      <c r="Q166" s="152" t="str">
        <v/>
      </c>
      <c r="R166" s="152" t="str">
        <v/>
      </c>
      <c r="S166" s="152" t="str">
        <v/>
      </c>
      <c r="T166" s="152" t="str">
        <v/>
      </c>
      <c r="U166" s="152" t="str">
        <v/>
      </c>
      <c r="V166" s="152" t="str">
        <v/>
      </c>
      <c r="W166" s="152" t="str">
        <v/>
      </c>
      <c r="X166" s="152" t="str">
        <v/>
      </c>
    </row>
    <row r="167" spans="1:24">
      <c r="A167" s="275"/>
      <c r="H167" s="156"/>
      <c r="I167" s="157"/>
      <c r="J167" s="156"/>
      <c r="K167" s="155"/>
      <c r="N167" s="152" t="str">
        <v/>
      </c>
      <c r="O167" s="152" t="str">
        <v/>
      </c>
      <c r="P167" s="152" t="str">
        <v/>
      </c>
      <c r="Q167" s="152" t="str">
        <v/>
      </c>
      <c r="R167" s="152" t="str">
        <v/>
      </c>
      <c r="S167" s="152" t="str">
        <v/>
      </c>
      <c r="T167" s="152" t="str">
        <v/>
      </c>
      <c r="U167" s="152" t="str">
        <v/>
      </c>
      <c r="V167" s="152" t="str">
        <v/>
      </c>
      <c r="W167" s="152" t="str">
        <v/>
      </c>
      <c r="X167" s="152" t="str">
        <v/>
      </c>
    </row>
    <row r="168" spans="1:24">
      <c r="A168" s="275"/>
      <c r="H168" s="156"/>
      <c r="I168" s="157"/>
      <c r="J168" s="156"/>
      <c r="K168" s="155"/>
      <c r="N168" s="152" t="str">
        <v/>
      </c>
      <c r="O168" s="152" t="str">
        <v/>
      </c>
      <c r="P168" s="152" t="str">
        <v/>
      </c>
      <c r="Q168" s="152" t="str">
        <v/>
      </c>
      <c r="R168" s="152" t="str">
        <v/>
      </c>
      <c r="S168" s="152" t="str">
        <v/>
      </c>
      <c r="T168" s="152" t="str">
        <v/>
      </c>
      <c r="U168" s="152" t="str">
        <v/>
      </c>
      <c r="V168" s="152" t="str">
        <v/>
      </c>
      <c r="W168" s="152" t="str">
        <v/>
      </c>
      <c r="X168" s="152" t="str">
        <v/>
      </c>
    </row>
    <row r="169" spans="1:24">
      <c r="A169" s="275"/>
      <c r="I169" s="157"/>
      <c r="J169" s="156"/>
      <c r="K169" s="155"/>
      <c r="N169" s="152" t="str">
        <v/>
      </c>
      <c r="O169" s="152" t="str">
        <v/>
      </c>
      <c r="P169" s="152" t="str">
        <v/>
      </c>
      <c r="Q169" s="152" t="str">
        <v/>
      </c>
      <c r="R169" s="152" t="str">
        <v/>
      </c>
      <c r="S169" s="152" t="str">
        <v/>
      </c>
      <c r="T169" s="152" t="str">
        <v/>
      </c>
      <c r="U169" s="152" t="str">
        <v/>
      </c>
      <c r="V169" s="152" t="str">
        <v/>
      </c>
      <c r="W169" s="152" t="str">
        <v/>
      </c>
      <c r="X169" s="152" t="str">
        <v/>
      </c>
    </row>
    <row r="170" spans="1:24">
      <c r="A170" s="275"/>
      <c r="H170" s="156"/>
      <c r="I170" s="157"/>
      <c r="J170" s="156"/>
      <c r="K170" s="155"/>
      <c r="N170" s="152" t="str">
        <v/>
      </c>
      <c r="O170" s="152" t="str">
        <v/>
      </c>
      <c r="P170" s="152" t="str">
        <v/>
      </c>
      <c r="Q170" s="152" t="str">
        <v/>
      </c>
      <c r="R170" s="152" t="str">
        <v/>
      </c>
      <c r="S170" s="152" t="str">
        <v/>
      </c>
      <c r="T170" s="152" t="str">
        <v/>
      </c>
      <c r="U170" s="152" t="str">
        <v/>
      </c>
      <c r="V170" s="152" t="str">
        <v/>
      </c>
      <c r="W170" s="152" t="str">
        <v/>
      </c>
      <c r="X170" s="152" t="str">
        <v/>
      </c>
    </row>
    <row r="171" spans="1:24">
      <c r="A171" s="275" t="s">
        <v>926</v>
      </c>
      <c r="B171" s="152" t="s">
        <v>306</v>
      </c>
      <c r="C171" s="152" t="s">
        <v>305</v>
      </c>
      <c r="E171" s="152" t="str">
        <f>CONCATENATE('Хп, Хс, Хк'!B11," ",'Хп, Хс, Хк'!C11)</f>
        <v>ХП 4х40</v>
      </c>
      <c r="F171" s="152" t="s">
        <v>196</v>
      </c>
      <c r="G171" s="152" t="s">
        <v>196</v>
      </c>
      <c r="H171" s="156" t="str">
        <f>'Хп, Хс, Хк'!E11</f>
        <v>146,76</v>
      </c>
      <c r="I171" s="157">
        <f>'Хп, Хс, Хк'!F11</f>
        <v>0</v>
      </c>
      <c r="J171" s="156">
        <f>I171*25</f>
        <v>0</v>
      </c>
      <c r="K171" s="155" t="e">
        <f>(J171)*H171</f>
        <v>#VALUE!</v>
      </c>
      <c r="N171" s="152" t="str">
        <v/>
      </c>
      <c r="O171" s="152" t="str">
        <v/>
      </c>
      <c r="P171" s="152" t="str">
        <v/>
      </c>
      <c r="Q171" s="152" t="str">
        <v/>
      </c>
      <c r="R171" s="152" t="str">
        <v/>
      </c>
      <c r="S171" s="152" t="str">
        <v/>
      </c>
      <c r="T171" s="152" t="str">
        <v/>
      </c>
      <c r="U171" s="152" t="str">
        <v/>
      </c>
      <c r="V171" s="152" t="str">
        <v/>
      </c>
      <c r="W171" s="152" t="str">
        <v/>
      </c>
      <c r="X171" s="152" t="str">
        <v/>
      </c>
    </row>
    <row r="172" spans="1:24">
      <c r="A172" s="275" t="s">
        <v>927</v>
      </c>
      <c r="B172" s="152" t="s">
        <v>306</v>
      </c>
      <c r="C172" s="152" t="s">
        <v>305</v>
      </c>
      <c r="E172" s="152" t="str">
        <f>CONCATENATE('Хп, Хс, Хк'!B12," ",'Хп, Хс, Хк'!C12)</f>
        <v>ХП 5х50</v>
      </c>
      <c r="F172" s="152" t="s">
        <v>196</v>
      </c>
      <c r="G172" s="152" t="s">
        <v>196</v>
      </c>
      <c r="H172" s="156" t="str">
        <f>'Хп, Хс, Хк'!E12</f>
        <v>138,60</v>
      </c>
      <c r="I172" s="157">
        <f>'Хп, Хс, Хк'!F12</f>
        <v>0</v>
      </c>
      <c r="J172" s="156">
        <f>I172*25</f>
        <v>0</v>
      </c>
      <c r="K172" s="155" t="e">
        <f>(J172)*H172</f>
        <v>#VALUE!</v>
      </c>
      <c r="N172" s="152" t="str">
        <v/>
      </c>
      <c r="O172" s="152" t="str">
        <v/>
      </c>
      <c r="P172" s="152" t="str">
        <v/>
      </c>
      <c r="Q172" s="152" t="str">
        <v/>
      </c>
      <c r="R172" s="152" t="str">
        <v/>
      </c>
      <c r="S172" s="152" t="str">
        <v/>
      </c>
      <c r="T172" s="152" t="str">
        <v/>
      </c>
      <c r="U172" s="152" t="str">
        <v/>
      </c>
      <c r="V172" s="152" t="str">
        <v/>
      </c>
      <c r="W172" s="152" t="str">
        <v/>
      </c>
      <c r="X172" s="152" t="str">
        <v/>
      </c>
    </row>
    <row r="173" spans="1:24">
      <c r="A173" s="275" t="s">
        <v>928</v>
      </c>
      <c r="B173" s="152" t="s">
        <v>306</v>
      </c>
      <c r="C173" s="152" t="s">
        <v>305</v>
      </c>
      <c r="E173" s="152" t="str">
        <f>CONCATENATE('Хп, Хс, Хк'!B13," ",'Хп, Хс, Хк'!C13)</f>
        <v>ХП 6х60</v>
      </c>
      <c r="F173" s="152" t="s">
        <v>196</v>
      </c>
      <c r="G173" s="152" t="s">
        <v>196</v>
      </c>
      <c r="H173" s="156" t="str">
        <f>'Хп, Хс, Хк'!E13</f>
        <v>128,40</v>
      </c>
      <c r="I173" s="157">
        <f>'Хп, Хс, Хк'!F13</f>
        <v>0</v>
      </c>
      <c r="J173" s="156">
        <f t="shared" ref="J173:J192" si="20">I173*25</f>
        <v>0</v>
      </c>
      <c r="K173" s="155" t="e">
        <f t="shared" ref="K173:K194" si="21">(J173)*H173</f>
        <v>#VALUE!</v>
      </c>
      <c r="N173" s="152" t="str">
        <v/>
      </c>
      <c r="O173" s="152" t="str">
        <v/>
      </c>
      <c r="P173" s="152" t="str">
        <v/>
      </c>
      <c r="Q173" s="152" t="str">
        <v/>
      </c>
      <c r="R173" s="152" t="str">
        <v/>
      </c>
      <c r="S173" s="152" t="str">
        <v/>
      </c>
      <c r="T173" s="152" t="str">
        <v/>
      </c>
      <c r="U173" s="152" t="str">
        <v/>
      </c>
      <c r="V173" s="152" t="str">
        <v/>
      </c>
      <c r="W173" s="152" t="str">
        <v/>
      </c>
      <c r="X173" s="152" t="str">
        <v/>
      </c>
    </row>
    <row r="174" spans="1:24">
      <c r="A174" s="275" t="s">
        <v>929</v>
      </c>
      <c r="B174" s="152" t="s">
        <v>306</v>
      </c>
      <c r="C174" s="152" t="s">
        <v>305</v>
      </c>
      <c r="E174" s="152" t="str">
        <f>CONCATENATE('Хп, Хс, Хк'!B14," ",'Хп, Хс, Хк'!C14)</f>
        <v>ХП 6х80</v>
      </c>
      <c r="F174" s="152" t="s">
        <v>196</v>
      </c>
      <c r="G174" s="152" t="s">
        <v>196</v>
      </c>
      <c r="H174" s="156" t="str">
        <f>'Хп, Хс, Хк'!E14</f>
        <v>128,40</v>
      </c>
      <c r="I174" s="157">
        <f>'Хп, Хс, Хк'!F14</f>
        <v>0</v>
      </c>
      <c r="J174" s="156">
        <f t="shared" si="20"/>
        <v>0</v>
      </c>
      <c r="K174" s="155" t="e">
        <f t="shared" si="21"/>
        <v>#VALUE!</v>
      </c>
      <c r="N174" s="152" t="str">
        <v/>
      </c>
      <c r="O174" s="152" t="str">
        <v/>
      </c>
      <c r="P174" s="152" t="str">
        <v/>
      </c>
      <c r="Q174" s="152" t="str">
        <v/>
      </c>
      <c r="R174" s="152" t="str">
        <v/>
      </c>
      <c r="S174" s="152" t="str">
        <v/>
      </c>
      <c r="T174" s="152" t="str">
        <v/>
      </c>
      <c r="U174" s="152" t="str">
        <v/>
      </c>
      <c r="V174" s="152" t="str">
        <v/>
      </c>
      <c r="W174" s="152" t="str">
        <v/>
      </c>
      <c r="X174" s="152" t="str">
        <v/>
      </c>
    </row>
    <row r="175" spans="1:24">
      <c r="A175" s="275" t="s">
        <v>930</v>
      </c>
      <c r="B175" s="152" t="s">
        <v>306</v>
      </c>
      <c r="C175" s="152" t="s">
        <v>305</v>
      </c>
      <c r="E175" s="152" t="str">
        <f>CONCATENATE('Хп, Хс, Хк'!B15," ",'Хп, Хс, Хк'!C15)</f>
        <v>ХП 6х100</v>
      </c>
      <c r="F175" s="152" t="s">
        <v>196</v>
      </c>
      <c r="G175" s="152" t="s">
        <v>196</v>
      </c>
      <c r="H175" s="156" t="str">
        <f>'Хп, Хс, Хк'!E15</f>
        <v>128,40</v>
      </c>
      <c r="I175" s="157">
        <f>'Хп, Хс, Хк'!F15</f>
        <v>0</v>
      </c>
      <c r="J175" s="156">
        <f t="shared" si="20"/>
        <v>0</v>
      </c>
      <c r="K175" s="155" t="e">
        <f t="shared" si="21"/>
        <v>#VALUE!</v>
      </c>
      <c r="N175" s="152" t="str">
        <v/>
      </c>
      <c r="O175" s="152" t="str">
        <v/>
      </c>
      <c r="P175" s="152" t="str">
        <v/>
      </c>
      <c r="Q175" s="152" t="str">
        <v/>
      </c>
      <c r="R175" s="152" t="str">
        <v/>
      </c>
      <c r="S175" s="152" t="str">
        <v/>
      </c>
      <c r="T175" s="152" t="str">
        <v/>
      </c>
      <c r="U175" s="152" t="str">
        <v/>
      </c>
      <c r="V175" s="152" t="str">
        <v/>
      </c>
      <c r="W175" s="152" t="str">
        <v/>
      </c>
      <c r="X175" s="152" t="str">
        <v/>
      </c>
    </row>
    <row r="176" spans="1:24">
      <c r="A176" s="275" t="s">
        <v>931</v>
      </c>
      <c r="B176" s="152" t="s">
        <v>306</v>
      </c>
      <c r="C176" s="152" t="s">
        <v>305</v>
      </c>
      <c r="E176" s="152" t="str">
        <f>CONCATENATE('Хп, Хс, Хк'!B16," ",'Хп, Хс, Хк'!C16)</f>
        <v>ХП 8х60</v>
      </c>
      <c r="F176" s="152" t="s">
        <v>196</v>
      </c>
      <c r="G176" s="152" t="s">
        <v>196</v>
      </c>
      <c r="H176" s="156" t="str">
        <f>'Хп, Хс, Хк'!E16</f>
        <v>128,40</v>
      </c>
      <c r="I176" s="157">
        <f>'Хп, Хс, Хк'!F16</f>
        <v>0</v>
      </c>
      <c r="J176" s="156">
        <f t="shared" si="20"/>
        <v>0</v>
      </c>
      <c r="K176" s="155" t="e">
        <f t="shared" si="21"/>
        <v>#VALUE!</v>
      </c>
      <c r="N176" s="152" t="str">
        <v/>
      </c>
      <c r="O176" s="152" t="str">
        <v/>
      </c>
      <c r="P176" s="152" t="str">
        <v/>
      </c>
      <c r="Q176" s="152" t="str">
        <v/>
      </c>
      <c r="R176" s="152" t="str">
        <v/>
      </c>
      <c r="S176" s="152" t="str">
        <v/>
      </c>
      <c r="T176" s="152" t="str">
        <v/>
      </c>
      <c r="U176" s="152" t="str">
        <v/>
      </c>
      <c r="V176" s="152" t="str">
        <v/>
      </c>
      <c r="W176" s="152" t="str">
        <v/>
      </c>
      <c r="X176" s="152" t="str">
        <v/>
      </c>
    </row>
    <row r="177" spans="1:24">
      <c r="A177" s="275" t="s">
        <v>932</v>
      </c>
      <c r="B177" s="152" t="s">
        <v>306</v>
      </c>
      <c r="C177" s="152" t="s">
        <v>305</v>
      </c>
      <c r="E177" s="152" t="str">
        <f>CONCATENATE('Хп, Хс, Хк'!B17," ",'Хп, Хс, Хк'!C17)</f>
        <v>ХП 8х80</v>
      </c>
      <c r="F177" s="152" t="s">
        <v>196</v>
      </c>
      <c r="G177" s="152" t="s">
        <v>196</v>
      </c>
      <c r="H177" s="156" t="str">
        <f>'Хп, Хс, Хк'!E17</f>
        <v>128,40</v>
      </c>
      <c r="I177" s="157">
        <f>'Хп, Хс, Хк'!F17</f>
        <v>0</v>
      </c>
      <c r="J177" s="156">
        <f t="shared" si="20"/>
        <v>0</v>
      </c>
      <c r="K177" s="155" t="e">
        <f t="shared" si="21"/>
        <v>#VALUE!</v>
      </c>
      <c r="N177" s="152" t="str">
        <v/>
      </c>
      <c r="O177" s="152" t="str">
        <v/>
      </c>
      <c r="P177" s="152" t="str">
        <v/>
      </c>
      <c r="Q177" s="152" t="str">
        <v/>
      </c>
      <c r="R177" s="152" t="str">
        <v/>
      </c>
      <c r="S177" s="152" t="str">
        <v/>
      </c>
      <c r="T177" s="152" t="str">
        <v/>
      </c>
      <c r="U177" s="152" t="str">
        <v/>
      </c>
      <c r="V177" s="152" t="str">
        <v/>
      </c>
      <c r="W177" s="152" t="str">
        <v/>
      </c>
      <c r="X177" s="152" t="str">
        <v/>
      </c>
    </row>
    <row r="178" spans="1:24">
      <c r="A178" s="152" t="s">
        <v>933</v>
      </c>
      <c r="B178" s="152" t="s">
        <v>306</v>
      </c>
      <c r="C178" s="152" t="s">
        <v>305</v>
      </c>
      <c r="E178" s="152" t="str">
        <f>CONCATENATE('Хп, Хс, Хк'!B18," ",'Хп, Хс, Хк'!C18)</f>
        <v>ХП 8х100</v>
      </c>
      <c r="F178" s="152" t="s">
        <v>196</v>
      </c>
      <c r="G178" s="152" t="s">
        <v>196</v>
      </c>
      <c r="H178" s="156" t="str">
        <f>'Хп, Хс, Хк'!E18</f>
        <v>128,40</v>
      </c>
      <c r="I178" s="157">
        <f>'Хп, Хс, Хк'!F18</f>
        <v>0</v>
      </c>
      <c r="J178" s="156">
        <f t="shared" si="20"/>
        <v>0</v>
      </c>
      <c r="K178" s="155" t="e">
        <f t="shared" si="21"/>
        <v>#VALUE!</v>
      </c>
      <c r="N178" s="152" t="str">
        <v/>
      </c>
      <c r="O178" s="152" t="str">
        <v/>
      </c>
      <c r="P178" s="152" t="str">
        <v/>
      </c>
      <c r="Q178" s="152" t="str">
        <v/>
      </c>
      <c r="R178" s="152" t="str">
        <v/>
      </c>
      <c r="S178" s="152" t="str">
        <v/>
      </c>
      <c r="T178" s="152" t="str">
        <v/>
      </c>
      <c r="U178" s="152" t="str">
        <v/>
      </c>
      <c r="V178" s="152" t="str">
        <v/>
      </c>
      <c r="W178" s="152" t="str">
        <v/>
      </c>
      <c r="X178" s="152" t="str">
        <v/>
      </c>
    </row>
    <row r="179" spans="1:24">
      <c r="A179" s="275" t="s">
        <v>1054</v>
      </c>
      <c r="B179" s="152" t="s">
        <v>306</v>
      </c>
      <c r="C179" s="152" t="s">
        <v>305</v>
      </c>
      <c r="E179" s="152" t="str">
        <f>CONCATENATE('Хп, Хс, Хк'!B19," ",'Хп, Хс, Хк'!C19)</f>
        <v>ХП 8х120</v>
      </c>
      <c r="F179" s="152" t="s">
        <v>196</v>
      </c>
      <c r="G179" s="152" t="s">
        <v>196</v>
      </c>
      <c r="H179" s="156" t="str">
        <f>'Хп, Хс, Хк'!E19</f>
        <v>128,40</v>
      </c>
      <c r="I179" s="157">
        <f>'Хп, Хс, Хк'!F19</f>
        <v>0</v>
      </c>
      <c r="J179" s="156">
        <f t="shared" si="20"/>
        <v>0</v>
      </c>
      <c r="K179" s="155" t="e">
        <f t="shared" si="21"/>
        <v>#VALUE!</v>
      </c>
      <c r="N179" s="152" t="str">
        <v/>
      </c>
      <c r="O179" s="152" t="str">
        <v/>
      </c>
      <c r="P179" s="152" t="str">
        <v/>
      </c>
      <c r="Q179" s="152" t="str">
        <v/>
      </c>
      <c r="R179" s="152" t="str">
        <v/>
      </c>
      <c r="S179" s="152" t="str">
        <v/>
      </c>
      <c r="T179" s="152" t="str">
        <v/>
      </c>
      <c r="U179" s="152" t="str">
        <v/>
      </c>
      <c r="V179" s="152" t="str">
        <v/>
      </c>
      <c r="W179" s="152" t="str">
        <v/>
      </c>
      <c r="X179" s="152" t="str">
        <v/>
      </c>
    </row>
    <row r="180" spans="1:24">
      <c r="A180" s="275" t="s">
        <v>934</v>
      </c>
      <c r="B180" s="152" t="s">
        <v>306</v>
      </c>
      <c r="C180" s="152" t="s">
        <v>305</v>
      </c>
      <c r="E180" s="152" t="str">
        <f>CONCATENATE('Хп, Хс, Хк'!B20," ",'Хп, Хс, Хк'!C20)</f>
        <v>ХП 8х140</v>
      </c>
      <c r="F180" s="152" t="s">
        <v>196</v>
      </c>
      <c r="G180" s="152" t="s">
        <v>196</v>
      </c>
      <c r="H180" s="156" t="str">
        <f>'Хп, Хс, Хк'!E20</f>
        <v>128,40</v>
      </c>
      <c r="I180" s="157">
        <f>'Хп, Хс, Хк'!F20</f>
        <v>0</v>
      </c>
      <c r="J180" s="156">
        <f t="shared" si="20"/>
        <v>0</v>
      </c>
      <c r="K180" s="155" t="e">
        <f t="shared" si="21"/>
        <v>#VALUE!</v>
      </c>
      <c r="N180" s="152" t="str">
        <v/>
      </c>
      <c r="O180" s="152" t="str">
        <v/>
      </c>
      <c r="P180" s="152" t="str">
        <v/>
      </c>
      <c r="Q180" s="152" t="str">
        <v/>
      </c>
      <c r="R180" s="152" t="str">
        <v/>
      </c>
      <c r="S180" s="152" t="str">
        <v/>
      </c>
      <c r="T180" s="152" t="str">
        <v/>
      </c>
      <c r="U180" s="152" t="str">
        <v/>
      </c>
      <c r="V180" s="152" t="str">
        <v/>
      </c>
      <c r="W180" s="152" t="str">
        <v/>
      </c>
      <c r="X180" s="152" t="str">
        <v/>
      </c>
    </row>
    <row r="181" spans="1:24">
      <c r="A181" s="275" t="s">
        <v>935</v>
      </c>
      <c r="B181" s="152" t="s">
        <v>306</v>
      </c>
      <c r="C181" s="152" t="s">
        <v>305</v>
      </c>
      <c r="E181" s="152" t="str">
        <f>CONCATENATE('Хп, Хс, Хк'!B21," ",'Хп, Хс, Хк'!C21)</f>
        <v>ХП 10х80</v>
      </c>
      <c r="F181" s="152" t="s">
        <v>196</v>
      </c>
      <c r="G181" s="152" t="s">
        <v>196</v>
      </c>
      <c r="H181" s="156" t="str">
        <f>'Хп, Хс, Хк'!E21</f>
        <v>128,40</v>
      </c>
      <c r="I181" s="157">
        <f>'Хп, Хс, Хк'!F21</f>
        <v>0</v>
      </c>
      <c r="J181" s="156">
        <f t="shared" si="20"/>
        <v>0</v>
      </c>
      <c r="K181" s="155" t="e">
        <f t="shared" si="21"/>
        <v>#VALUE!</v>
      </c>
      <c r="N181" s="152" t="str">
        <v/>
      </c>
      <c r="O181" s="152" t="str">
        <v/>
      </c>
      <c r="P181" s="152" t="str">
        <v/>
      </c>
      <c r="Q181" s="152" t="str">
        <v/>
      </c>
      <c r="R181" s="152" t="str">
        <v/>
      </c>
      <c r="S181" s="152" t="str">
        <v/>
      </c>
      <c r="T181" s="152" t="str">
        <v/>
      </c>
      <c r="U181" s="152" t="str">
        <v/>
      </c>
      <c r="V181" s="152" t="str">
        <v/>
      </c>
      <c r="W181" s="152" t="str">
        <v/>
      </c>
      <c r="X181" s="152" t="str">
        <v/>
      </c>
    </row>
    <row r="182" spans="1:24">
      <c r="A182" s="275" t="s">
        <v>936</v>
      </c>
      <c r="B182" s="152" t="s">
        <v>306</v>
      </c>
      <c r="C182" s="152" t="s">
        <v>305</v>
      </c>
      <c r="E182" s="152" t="str">
        <f>CONCATENATE('Хп, Хс, Хк'!B22," ",'Хп, Хс, Хк'!C22)</f>
        <v>ХП 10х100</v>
      </c>
      <c r="F182" s="152" t="s">
        <v>196</v>
      </c>
      <c r="G182" s="152" t="s">
        <v>196</v>
      </c>
      <c r="H182" s="156" t="str">
        <f>'Хп, Хс, Хк'!E22</f>
        <v>128,40</v>
      </c>
      <c r="I182" s="157">
        <f>'Хп, Хс, Хк'!F22</f>
        <v>0</v>
      </c>
      <c r="J182" s="156">
        <f t="shared" si="20"/>
        <v>0</v>
      </c>
      <c r="K182" s="155" t="e">
        <f t="shared" si="21"/>
        <v>#VALUE!</v>
      </c>
      <c r="N182" s="152" t="str">
        <v/>
      </c>
      <c r="O182" s="152" t="str">
        <v/>
      </c>
      <c r="P182" s="152" t="str">
        <v/>
      </c>
      <c r="Q182" s="152" t="str">
        <v/>
      </c>
      <c r="R182" s="152" t="str">
        <v/>
      </c>
      <c r="S182" s="152" t="str">
        <v/>
      </c>
      <c r="T182" s="152" t="str">
        <v/>
      </c>
      <c r="U182" s="152" t="str">
        <v/>
      </c>
      <c r="V182" s="152" t="str">
        <v/>
      </c>
      <c r="W182" s="152" t="str">
        <v/>
      </c>
      <c r="X182" s="152" t="str">
        <v/>
      </c>
    </row>
    <row r="183" spans="1:24">
      <c r="A183" s="275" t="s">
        <v>937</v>
      </c>
      <c r="B183" s="152" t="s">
        <v>306</v>
      </c>
      <c r="C183" s="152" t="s">
        <v>305</v>
      </c>
      <c r="E183" s="152" t="str">
        <f>CONCATENATE('Хп, Хс, Хк'!B23," ",'Хп, Хс, Хк'!C23)</f>
        <v>ХП 10х120</v>
      </c>
      <c r="F183" s="152" t="s">
        <v>196</v>
      </c>
      <c r="G183" s="152" t="s">
        <v>196</v>
      </c>
      <c r="H183" s="156" t="str">
        <f>'Хп, Хс, Хк'!E23</f>
        <v>128,40</v>
      </c>
      <c r="I183" s="157">
        <f>'Хп, Хс, Хк'!F23</f>
        <v>0</v>
      </c>
      <c r="J183" s="156">
        <f t="shared" si="20"/>
        <v>0</v>
      </c>
      <c r="K183" s="155" t="e">
        <f t="shared" si="21"/>
        <v>#VALUE!</v>
      </c>
      <c r="N183" s="152" t="str">
        <v/>
      </c>
      <c r="O183" s="152" t="str">
        <v/>
      </c>
      <c r="P183" s="152" t="str">
        <v/>
      </c>
      <c r="Q183" s="152" t="str">
        <v/>
      </c>
      <c r="R183" s="152" t="str">
        <v/>
      </c>
      <c r="S183" s="152" t="str">
        <v/>
      </c>
      <c r="T183" s="152" t="str">
        <v/>
      </c>
      <c r="U183" s="152" t="str">
        <v/>
      </c>
      <c r="V183" s="152" t="str">
        <v/>
      </c>
      <c r="W183" s="152" t="str">
        <v/>
      </c>
      <c r="X183" s="152" t="str">
        <v/>
      </c>
    </row>
    <row r="184" spans="1:24">
      <c r="A184" s="275" t="s">
        <v>938</v>
      </c>
      <c r="B184" s="152" t="s">
        <v>306</v>
      </c>
      <c r="C184" s="152" t="s">
        <v>305</v>
      </c>
      <c r="E184" s="152" t="str">
        <f>CONCATENATE('Хп, Хс, Хк'!B24," ",'Хп, Хс, Хк'!C24)</f>
        <v>ХП 10х140</v>
      </c>
      <c r="F184" s="152" t="s">
        <v>196</v>
      </c>
      <c r="G184" s="152" t="s">
        <v>196</v>
      </c>
      <c r="H184" s="156" t="str">
        <f>'Хп, Хс, Хк'!E24</f>
        <v>128,40</v>
      </c>
      <c r="I184" s="157">
        <f>'Хп, Хс, Хк'!F24</f>
        <v>0</v>
      </c>
      <c r="J184" s="156">
        <f t="shared" si="20"/>
        <v>0</v>
      </c>
      <c r="K184" s="155" t="e">
        <f t="shared" si="21"/>
        <v>#VALUE!</v>
      </c>
      <c r="N184" s="152" t="str">
        <v/>
      </c>
      <c r="O184" s="152" t="str">
        <v/>
      </c>
      <c r="P184" s="152" t="str">
        <v/>
      </c>
      <c r="Q184" s="152" t="str">
        <v/>
      </c>
      <c r="R184" s="152" t="str">
        <v/>
      </c>
      <c r="S184" s="152" t="str">
        <v/>
      </c>
      <c r="T184" s="152" t="str">
        <v/>
      </c>
      <c r="U184" s="152" t="str">
        <v/>
      </c>
      <c r="V184" s="152" t="str">
        <v/>
      </c>
      <c r="W184" s="152" t="str">
        <v/>
      </c>
      <c r="X184" s="152" t="str">
        <v/>
      </c>
    </row>
    <row r="185" spans="1:24">
      <c r="A185" s="275"/>
      <c r="B185" s="152" t="s">
        <v>306</v>
      </c>
      <c r="C185" s="152" t="s">
        <v>305</v>
      </c>
      <c r="E185" s="152" t="str">
        <f>CONCATENATE('Хп, Хс, Хк'!B25," ",'Хп, Хс, Хк'!C25)</f>
        <v xml:space="preserve"> </v>
      </c>
      <c r="F185" s="152" t="s">
        <v>196</v>
      </c>
      <c r="G185" s="152" t="s">
        <v>196</v>
      </c>
      <c r="H185" s="156">
        <f>'Хп, Хс, Хк'!E25</f>
        <v>0</v>
      </c>
      <c r="I185" s="157">
        <f>'Хп, Хс, Хк'!F25</f>
        <v>0</v>
      </c>
      <c r="J185" s="156">
        <f t="shared" si="20"/>
        <v>0</v>
      </c>
      <c r="K185" s="155">
        <f t="shared" si="21"/>
        <v>0</v>
      </c>
      <c r="N185" s="152" t="str">
        <v/>
      </c>
      <c r="O185" s="152" t="str">
        <v/>
      </c>
      <c r="P185" s="152" t="str">
        <v/>
      </c>
      <c r="Q185" s="152" t="str">
        <v/>
      </c>
      <c r="R185" s="152" t="str">
        <v/>
      </c>
      <c r="S185" s="152" t="str">
        <v/>
      </c>
      <c r="T185" s="152" t="str">
        <v/>
      </c>
      <c r="U185" s="152" t="str">
        <v/>
      </c>
      <c r="V185" s="152" t="str">
        <v/>
      </c>
      <c r="W185" s="152" t="str">
        <v/>
      </c>
      <c r="X185" s="152" t="str">
        <v/>
      </c>
    </row>
    <row r="186" spans="1:24">
      <c r="A186" s="275"/>
      <c r="B186" s="152" t="s">
        <v>306</v>
      </c>
      <c r="C186" s="152" t="s">
        <v>305</v>
      </c>
      <c r="E186" s="152" t="str">
        <f>CONCATENATE('Хп, Хс, Хк'!B26," ",'Хп, Хс, Хк'!C26)</f>
        <v xml:space="preserve"> </v>
      </c>
      <c r="F186" s="152" t="s">
        <v>196</v>
      </c>
      <c r="G186" s="152" t="s">
        <v>196</v>
      </c>
      <c r="H186" s="156">
        <f>'Хп, Хс, Хк'!E26</f>
        <v>0</v>
      </c>
      <c r="I186" s="157">
        <f>'Хп, Хс, Хк'!F26</f>
        <v>0</v>
      </c>
      <c r="J186" s="156">
        <f t="shared" si="20"/>
        <v>0</v>
      </c>
      <c r="K186" s="155">
        <f t="shared" si="21"/>
        <v>0</v>
      </c>
      <c r="N186" s="152" t="str">
        <v/>
      </c>
      <c r="O186" s="152" t="str">
        <v/>
      </c>
      <c r="P186" s="152" t="str">
        <v/>
      </c>
      <c r="Q186" s="152" t="str">
        <v/>
      </c>
      <c r="R186" s="152" t="str">
        <v/>
      </c>
      <c r="S186" s="152" t="str">
        <v/>
      </c>
      <c r="T186" s="152" t="str">
        <v/>
      </c>
      <c r="U186" s="152" t="str">
        <v/>
      </c>
      <c r="V186" s="152" t="str">
        <v/>
      </c>
      <c r="W186" s="152" t="str">
        <v/>
      </c>
      <c r="X186" s="152" t="str">
        <v/>
      </c>
    </row>
    <row r="187" spans="1:24">
      <c r="A187" s="275"/>
      <c r="B187" s="152" t="s">
        <v>306</v>
      </c>
      <c r="C187" s="152" t="s">
        <v>305</v>
      </c>
      <c r="D187" s="152" t="s">
        <v>245</v>
      </c>
      <c r="H187" s="156"/>
      <c r="I187" s="157"/>
      <c r="J187" s="156">
        <f t="shared" si="20"/>
        <v>0</v>
      </c>
      <c r="K187" s="155">
        <f t="shared" si="21"/>
        <v>0</v>
      </c>
      <c r="N187" s="152" t="str">
        <v/>
      </c>
      <c r="O187" s="152" t="str">
        <v/>
      </c>
      <c r="P187" s="152" t="str">
        <v/>
      </c>
      <c r="Q187" s="152" t="str">
        <v/>
      </c>
      <c r="R187" s="152" t="str">
        <v/>
      </c>
      <c r="S187" s="152" t="str">
        <v/>
      </c>
      <c r="T187" s="152" t="str">
        <v/>
      </c>
      <c r="U187" s="152" t="str">
        <v/>
      </c>
      <c r="V187" s="152" t="str">
        <v/>
      </c>
      <c r="W187" s="152" t="str">
        <v/>
      </c>
      <c r="X187" s="152" t="str">
        <v/>
      </c>
    </row>
    <row r="188" spans="1:24">
      <c r="A188" s="275" t="s">
        <v>984</v>
      </c>
      <c r="B188" s="152" t="s">
        <v>306</v>
      </c>
      <c r="C188" s="152" t="s">
        <v>305</v>
      </c>
      <c r="E188" s="152" t="str">
        <f>CONCATENATE('Хп, Хс, Хк'!B40," ",'Хп, Хс, Хк'!C40)</f>
        <v>ХК 4х40</v>
      </c>
      <c r="F188" s="152" t="s">
        <v>196</v>
      </c>
      <c r="G188" s="152" t="s">
        <v>196</v>
      </c>
      <c r="H188" s="156" t="str">
        <f>'Хп, Хс, Хк'!E40</f>
        <v>146,76</v>
      </c>
      <c r="I188" s="157">
        <f>'Хп, Хс, Хк'!F40</f>
        <v>0</v>
      </c>
      <c r="J188" s="156">
        <f t="shared" ref="J188" si="22">I188*25</f>
        <v>0</v>
      </c>
      <c r="K188" s="155" t="e">
        <f t="shared" ref="K188" si="23">(J188)*H188</f>
        <v>#VALUE!</v>
      </c>
      <c r="N188" s="152" t="str">
        <v/>
      </c>
      <c r="O188" s="152" t="str">
        <v/>
      </c>
      <c r="P188" s="152" t="str">
        <v/>
      </c>
      <c r="Q188" s="152" t="str">
        <v/>
      </c>
      <c r="R188" s="152" t="str">
        <v/>
      </c>
      <c r="S188" s="152" t="str">
        <v/>
      </c>
      <c r="T188" s="152" t="str">
        <v/>
      </c>
      <c r="U188" s="152" t="str">
        <v/>
      </c>
      <c r="V188" s="152" t="str">
        <v/>
      </c>
      <c r="W188" s="152" t="str">
        <v/>
      </c>
      <c r="X188" s="152" t="str">
        <v/>
      </c>
    </row>
    <row r="189" spans="1:24">
      <c r="A189" s="275" t="s">
        <v>939</v>
      </c>
      <c r="B189" s="152" t="s">
        <v>306</v>
      </c>
      <c r="C189" s="152" t="s">
        <v>305</v>
      </c>
      <c r="E189" s="152" t="str">
        <f>CONCATENATE('Хп, Хс, Хк'!B41," ",'Хп, Хс, Хк'!C41)</f>
        <v>ХК 6х60</v>
      </c>
      <c r="F189" s="152" t="s">
        <v>196</v>
      </c>
      <c r="G189" s="152" t="s">
        <v>196</v>
      </c>
      <c r="H189" s="156" t="str">
        <f>'Хп, Хс, Хк'!E41</f>
        <v>128,40</v>
      </c>
      <c r="I189" s="157">
        <f>'Хп, Хс, Хк'!F41</f>
        <v>0</v>
      </c>
      <c r="J189" s="156">
        <f t="shared" si="20"/>
        <v>0</v>
      </c>
      <c r="K189" s="155" t="e">
        <f t="shared" si="21"/>
        <v>#VALUE!</v>
      </c>
      <c r="N189" s="152" t="str">
        <v/>
      </c>
      <c r="O189" s="152" t="str">
        <v/>
      </c>
      <c r="P189" s="152" t="str">
        <v/>
      </c>
      <c r="Q189" s="152" t="str">
        <v/>
      </c>
      <c r="R189" s="152" t="str">
        <v/>
      </c>
      <c r="S189" s="152" t="str">
        <v/>
      </c>
      <c r="T189" s="152" t="str">
        <v/>
      </c>
      <c r="U189" s="152" t="str">
        <v/>
      </c>
      <c r="V189" s="152" t="str">
        <v/>
      </c>
      <c r="W189" s="152" t="str">
        <v/>
      </c>
      <c r="X189" s="152" t="str">
        <v/>
      </c>
    </row>
    <row r="190" spans="1:24">
      <c r="A190" s="275" t="s">
        <v>981</v>
      </c>
      <c r="B190" s="152" t="s">
        <v>306</v>
      </c>
      <c r="C190" s="152" t="s">
        <v>305</v>
      </c>
      <c r="E190" s="152" t="str">
        <f>CONCATENATE('Хп, Хс, Хк'!B42," ",'Хп, Хс, Хк'!C42)</f>
        <v>ХК 6х80</v>
      </c>
      <c r="F190" s="152" t="s">
        <v>196</v>
      </c>
      <c r="G190" s="152" t="s">
        <v>196</v>
      </c>
      <c r="H190" s="156" t="str">
        <f>'Хп, Хс, Хк'!E42</f>
        <v>128,40</v>
      </c>
      <c r="I190" s="157">
        <f>'Хп, Хс, Хк'!F42</f>
        <v>0</v>
      </c>
      <c r="J190" s="156">
        <f t="shared" si="20"/>
        <v>0</v>
      </c>
      <c r="K190" s="155" t="e">
        <f t="shared" si="21"/>
        <v>#VALUE!</v>
      </c>
      <c r="N190" s="152" t="str">
        <v/>
      </c>
      <c r="O190" s="152" t="str">
        <v/>
      </c>
      <c r="P190" s="152" t="str">
        <v/>
      </c>
      <c r="Q190" s="152" t="str">
        <v/>
      </c>
      <c r="R190" s="152" t="str">
        <v/>
      </c>
      <c r="S190" s="152" t="str">
        <v/>
      </c>
      <c r="T190" s="152" t="str">
        <v/>
      </c>
      <c r="U190" s="152" t="str">
        <v/>
      </c>
      <c r="V190" s="152" t="str">
        <v/>
      </c>
      <c r="W190" s="152" t="str">
        <v/>
      </c>
      <c r="X190" s="152" t="str">
        <v/>
      </c>
    </row>
    <row r="191" spans="1:24">
      <c r="A191" s="275" t="s">
        <v>940</v>
      </c>
      <c r="B191" s="152" t="s">
        <v>306</v>
      </c>
      <c r="C191" s="152" t="s">
        <v>305</v>
      </c>
      <c r="E191" s="152" t="str">
        <f>CONCATENATE('Хп, Хс, Хк'!B43," ",'Хп, Хс, Хк'!C43)</f>
        <v>ХК 6х100</v>
      </c>
      <c r="F191" s="152" t="s">
        <v>196</v>
      </c>
      <c r="G191" s="152" t="s">
        <v>196</v>
      </c>
      <c r="H191" s="156" t="str">
        <f>'Хп, Хс, Хк'!E43</f>
        <v>128,40</v>
      </c>
      <c r="I191" s="156">
        <f>'Хп, Хс, Хк'!F43</f>
        <v>0</v>
      </c>
      <c r="J191" s="156">
        <f t="shared" si="20"/>
        <v>0</v>
      </c>
      <c r="K191" s="155" t="e">
        <f t="shared" si="21"/>
        <v>#VALUE!</v>
      </c>
      <c r="N191" s="152" t="str">
        <v/>
      </c>
      <c r="O191" s="152" t="str">
        <v/>
      </c>
      <c r="P191" s="152" t="str">
        <v/>
      </c>
      <c r="Q191" s="152" t="str">
        <v/>
      </c>
      <c r="R191" s="152" t="str">
        <v/>
      </c>
      <c r="S191" s="152" t="str">
        <v/>
      </c>
      <c r="T191" s="152" t="str">
        <v/>
      </c>
      <c r="U191" s="152" t="str">
        <v/>
      </c>
      <c r="V191" s="152" t="str">
        <v/>
      </c>
      <c r="W191" s="152" t="str">
        <v/>
      </c>
      <c r="X191" s="152" t="str">
        <v/>
      </c>
    </row>
    <row r="192" spans="1:24">
      <c r="A192" s="275" t="s">
        <v>941</v>
      </c>
      <c r="B192" s="152" t="s">
        <v>306</v>
      </c>
      <c r="C192" s="152" t="s">
        <v>305</v>
      </c>
      <c r="E192" s="152" t="str">
        <f>CONCATENATE('Хп, Хс, Хк'!B44," ",'Хп, Хс, Хк'!C44)</f>
        <v>ХК 6х120</v>
      </c>
      <c r="F192" s="152" t="s">
        <v>196</v>
      </c>
      <c r="G192" s="152" t="s">
        <v>196</v>
      </c>
      <c r="H192" s="156" t="str">
        <f>'Хп, Хс, Хк'!E44</f>
        <v>128,40</v>
      </c>
      <c r="I192" s="156">
        <f>'Хп, Хс, Хк'!F44</f>
        <v>0</v>
      </c>
      <c r="J192" s="156">
        <f t="shared" si="20"/>
        <v>0</v>
      </c>
      <c r="K192" s="155" t="e">
        <f t="shared" si="21"/>
        <v>#VALUE!</v>
      </c>
      <c r="N192" s="152" t="str">
        <v/>
      </c>
      <c r="O192" s="152" t="str">
        <v/>
      </c>
      <c r="P192" s="152" t="str">
        <v/>
      </c>
      <c r="Q192" s="152" t="str">
        <v/>
      </c>
      <c r="R192" s="152" t="str">
        <v/>
      </c>
      <c r="S192" s="152" t="str">
        <v/>
      </c>
      <c r="T192" s="152" t="str">
        <v/>
      </c>
      <c r="U192" s="152" t="str">
        <v/>
      </c>
      <c r="V192" s="152" t="str">
        <v/>
      </c>
      <c r="W192" s="152" t="str">
        <v/>
      </c>
      <c r="X192" s="152" t="str">
        <v/>
      </c>
    </row>
    <row r="193" spans="1:24">
      <c r="A193" s="275" t="s">
        <v>982</v>
      </c>
      <c r="B193" s="152" t="s">
        <v>306</v>
      </c>
      <c r="C193" s="152" t="s">
        <v>305</v>
      </c>
      <c r="E193" s="152" t="str">
        <f>CONCATENATE('Хп, Хс, Хк'!B45," ",'Хп, Хс, Хк'!C45)</f>
        <v>ХК 8х60</v>
      </c>
      <c r="F193" s="152" t="s">
        <v>196</v>
      </c>
      <c r="G193" s="152" t="s">
        <v>196</v>
      </c>
      <c r="H193" s="156" t="str">
        <f>'Хп, Хс, Хк'!E45</f>
        <v>128,40</v>
      </c>
      <c r="I193" s="156">
        <f>'Хп, Хс, Хк'!F45</f>
        <v>0</v>
      </c>
      <c r="J193" s="156">
        <f>I193*25</f>
        <v>0</v>
      </c>
      <c r="K193" s="155" t="e">
        <f t="shared" si="21"/>
        <v>#VALUE!</v>
      </c>
      <c r="N193" s="152" t="str">
        <v/>
      </c>
      <c r="O193" s="152" t="str">
        <v/>
      </c>
      <c r="P193" s="152" t="str">
        <v/>
      </c>
      <c r="Q193" s="152" t="str">
        <v/>
      </c>
      <c r="R193" s="152" t="str">
        <v/>
      </c>
      <c r="S193" s="152" t="str">
        <v/>
      </c>
      <c r="T193" s="152" t="str">
        <v/>
      </c>
      <c r="U193" s="152" t="str">
        <v/>
      </c>
      <c r="V193" s="152" t="str">
        <v/>
      </c>
      <c r="W193" s="152" t="str">
        <v/>
      </c>
      <c r="X193" s="152" t="str">
        <v/>
      </c>
    </row>
    <row r="194" spans="1:24">
      <c r="A194" s="275" t="s">
        <v>942</v>
      </c>
      <c r="B194" s="152" t="s">
        <v>306</v>
      </c>
      <c r="C194" s="152" t="s">
        <v>305</v>
      </c>
      <c r="E194" s="152" t="str">
        <f>CONCATENATE('Хп, Хс, Хк'!B46," ",'Хп, Хс, Хк'!C46)</f>
        <v>ХК 8х80</v>
      </c>
      <c r="F194" s="152" t="s">
        <v>196</v>
      </c>
      <c r="G194" s="152" t="s">
        <v>196</v>
      </c>
      <c r="H194" s="156" t="str">
        <f>'Хп, Хс, Хк'!E46</f>
        <v>128,40</v>
      </c>
      <c r="I194" s="156">
        <f>'Хп, Хс, Хк'!F46</f>
        <v>0</v>
      </c>
      <c r="J194" s="156">
        <f t="shared" ref="J194:J196" si="24">I194*25</f>
        <v>0</v>
      </c>
      <c r="K194" s="155" t="e">
        <f t="shared" si="21"/>
        <v>#VALUE!</v>
      </c>
      <c r="N194" s="152" t="str">
        <v/>
      </c>
      <c r="O194" s="152" t="str">
        <v/>
      </c>
      <c r="P194" s="152" t="str">
        <v/>
      </c>
      <c r="Q194" s="152" t="str">
        <v/>
      </c>
      <c r="R194" s="152" t="str">
        <v/>
      </c>
      <c r="S194" s="152" t="str">
        <v/>
      </c>
      <c r="T194" s="152" t="str">
        <v/>
      </c>
      <c r="U194" s="152" t="str">
        <v/>
      </c>
      <c r="V194" s="152" t="str">
        <v/>
      </c>
      <c r="W194" s="152" t="str">
        <v/>
      </c>
      <c r="X194" s="152" t="str">
        <v/>
      </c>
    </row>
    <row r="195" spans="1:24">
      <c r="A195" s="275" t="s">
        <v>943</v>
      </c>
      <c r="B195" s="152" t="s">
        <v>306</v>
      </c>
      <c r="C195" s="152" t="s">
        <v>305</v>
      </c>
      <c r="E195" s="152" t="str">
        <f>CONCATENATE('Хп, Хс, Хк'!B47," ",'Хп, Хс, Хк'!C47)</f>
        <v>ХК 8х100</v>
      </c>
      <c r="F195" s="152" t="s">
        <v>196</v>
      </c>
      <c r="G195" s="152" t="s">
        <v>196</v>
      </c>
      <c r="H195" s="156" t="str">
        <f>'Хп, Хс, Хк'!E47</f>
        <v>128,40</v>
      </c>
      <c r="I195" s="156">
        <f>'Хп, Хс, Хк'!F47</f>
        <v>0</v>
      </c>
      <c r="J195" s="156">
        <f t="shared" si="24"/>
        <v>0</v>
      </c>
      <c r="K195" s="155" t="e">
        <f>(J193)*H193</f>
        <v>#VALUE!</v>
      </c>
      <c r="N195" s="152" t="str">
        <v/>
      </c>
      <c r="O195" s="152" t="str">
        <v/>
      </c>
      <c r="P195" s="152" t="str">
        <v/>
      </c>
      <c r="Q195" s="152" t="str">
        <v/>
      </c>
      <c r="R195" s="152" t="str">
        <v/>
      </c>
      <c r="S195" s="152" t="str">
        <v/>
      </c>
      <c r="T195" s="152" t="str">
        <v/>
      </c>
      <c r="U195" s="152" t="str">
        <v/>
      </c>
      <c r="V195" s="152" t="str">
        <v/>
      </c>
      <c r="W195" s="152" t="str">
        <v/>
      </c>
      <c r="X195" s="152" t="str">
        <v/>
      </c>
    </row>
    <row r="196" spans="1:24">
      <c r="A196" s="275" t="s">
        <v>944</v>
      </c>
      <c r="B196" s="152" t="s">
        <v>306</v>
      </c>
      <c r="C196" s="152" t="s">
        <v>305</v>
      </c>
      <c r="E196" s="152" t="str">
        <f>CONCATENATE('Хп, Хс, Хк'!B48," ",'Хп, Хс, Хк'!C48)</f>
        <v>ХК 8х120</v>
      </c>
      <c r="F196" s="152" t="s">
        <v>196</v>
      </c>
      <c r="G196" s="152" t="s">
        <v>196</v>
      </c>
      <c r="H196" s="156" t="str">
        <f>'Хп, Хс, Хк'!E48</f>
        <v>128,40</v>
      </c>
      <c r="I196" s="156">
        <f>'Хп, Хс, Хк'!F48</f>
        <v>0</v>
      </c>
      <c r="J196" s="156">
        <f t="shared" si="24"/>
        <v>0</v>
      </c>
      <c r="K196" s="155" t="e">
        <f>(J194)*H194</f>
        <v>#VALUE!</v>
      </c>
      <c r="N196" s="152" t="str">
        <v/>
      </c>
      <c r="O196" s="152" t="str">
        <v/>
      </c>
      <c r="P196" s="152" t="str">
        <v/>
      </c>
      <c r="Q196" s="152" t="str">
        <v/>
      </c>
      <c r="R196" s="152" t="str">
        <v/>
      </c>
      <c r="S196" s="152" t="str">
        <v/>
      </c>
      <c r="T196" s="152" t="str">
        <v/>
      </c>
      <c r="U196" s="152" t="str">
        <v/>
      </c>
      <c r="V196" s="152" t="str">
        <v/>
      </c>
      <c r="W196" s="152" t="str">
        <v/>
      </c>
      <c r="X196" s="152" t="str">
        <v/>
      </c>
    </row>
    <row r="197" spans="1:24">
      <c r="K197" s="155" t="e">
        <f>(J195)*H195</f>
        <v>#VALUE!</v>
      </c>
      <c r="N197" s="152" t="str">
        <v/>
      </c>
      <c r="O197" s="152" t="str">
        <v/>
      </c>
      <c r="P197" s="152" t="str">
        <v/>
      </c>
      <c r="Q197" s="152" t="str">
        <v/>
      </c>
      <c r="R197" s="152" t="str">
        <v/>
      </c>
      <c r="S197" s="152" t="str">
        <v/>
      </c>
      <c r="T197" s="152" t="str">
        <v/>
      </c>
      <c r="U197" s="152" t="str">
        <v/>
      </c>
      <c r="V197" s="152" t="str">
        <v/>
      </c>
      <c r="W197" s="152" t="str">
        <v/>
      </c>
      <c r="X197" s="152" t="str">
        <v/>
      </c>
    </row>
    <row r="198" spans="1:24">
      <c r="K198" s="155" t="e">
        <f>(J196)*H196</f>
        <v>#VALUE!</v>
      </c>
      <c r="N198" s="152" t="str">
        <v/>
      </c>
      <c r="O198" s="152" t="str">
        <v/>
      </c>
      <c r="P198" s="152" t="str">
        <v/>
      </c>
      <c r="Q198" s="152" t="str">
        <v/>
      </c>
      <c r="R198" s="152" t="str">
        <v/>
      </c>
      <c r="S198" s="152" t="str">
        <v/>
      </c>
      <c r="T198" s="152" t="str">
        <v/>
      </c>
      <c r="U198" s="152" t="str">
        <v/>
      </c>
      <c r="V198" s="152" t="str">
        <v/>
      </c>
      <c r="W198" s="152" t="str">
        <v/>
      </c>
      <c r="X198" s="152" t="str">
        <v/>
      </c>
    </row>
    <row r="199" spans="1:24">
      <c r="A199" s="275" t="s">
        <v>945</v>
      </c>
      <c r="B199" s="152" t="s">
        <v>306</v>
      </c>
      <c r="C199" s="152" t="s">
        <v>305</v>
      </c>
      <c r="E199" s="152" t="str">
        <f>CONCATENATE('Хп, Хс, Хк'!B51," ",'Хп, Хс, Хк'!C51)</f>
        <v xml:space="preserve"> </v>
      </c>
      <c r="F199" s="152" t="s">
        <v>196</v>
      </c>
      <c r="G199" s="152" t="s">
        <v>196</v>
      </c>
      <c r="H199" s="156">
        <f>'Хп, Хс, Хк'!E51</f>
        <v>0</v>
      </c>
      <c r="I199" s="156">
        <f>'Хп, Хс, Хк'!F51</f>
        <v>0</v>
      </c>
      <c r="J199" s="156">
        <f t="shared" ref="J199:J202" si="25">I199*25</f>
        <v>0</v>
      </c>
      <c r="K199" s="155">
        <f t="shared" ref="K199:K201" si="26">(J199)*H199</f>
        <v>0</v>
      </c>
      <c r="N199" s="152" t="str">
        <v/>
      </c>
      <c r="O199" s="152" t="str">
        <v/>
      </c>
      <c r="P199" s="152" t="str">
        <v/>
      </c>
      <c r="Q199" s="152" t="str">
        <v/>
      </c>
      <c r="R199" s="152" t="str">
        <v/>
      </c>
      <c r="S199" s="152" t="str">
        <v/>
      </c>
      <c r="T199" s="152" t="str">
        <v/>
      </c>
      <c r="U199" s="152" t="str">
        <v/>
      </c>
      <c r="V199" s="152" t="str">
        <v/>
      </c>
      <c r="W199" s="152" t="str">
        <v/>
      </c>
      <c r="X199" s="152" t="str">
        <v/>
      </c>
    </row>
    <row r="200" spans="1:24">
      <c r="A200" s="275" t="s">
        <v>946</v>
      </c>
      <c r="B200" s="152" t="s">
        <v>306</v>
      </c>
      <c r="C200" s="152" t="s">
        <v>305</v>
      </c>
      <c r="E200" s="152" t="str">
        <f>CONCATENATE('Хп, Хс, Хк'!B52," ",'Хп, Хс, Хк'!C52)</f>
        <v xml:space="preserve"> </v>
      </c>
      <c r="F200" s="152" t="s">
        <v>196</v>
      </c>
      <c r="G200" s="152" t="s">
        <v>196</v>
      </c>
      <c r="H200" s="156">
        <f>'Хп, Хс, Хк'!E52</f>
        <v>0</v>
      </c>
      <c r="I200" s="156">
        <f>'Хп, Хс, Хк'!F52</f>
        <v>0</v>
      </c>
      <c r="J200" s="156">
        <f t="shared" si="25"/>
        <v>0</v>
      </c>
      <c r="K200" s="155">
        <f t="shared" si="26"/>
        <v>0</v>
      </c>
      <c r="N200" s="152" t="str">
        <v/>
      </c>
      <c r="O200" s="152" t="str">
        <v/>
      </c>
      <c r="P200" s="152" t="str">
        <v/>
      </c>
      <c r="Q200" s="152" t="str">
        <v/>
      </c>
      <c r="R200" s="152" t="str">
        <v/>
      </c>
      <c r="S200" s="152" t="str">
        <v/>
      </c>
      <c r="T200" s="152" t="str">
        <v/>
      </c>
      <c r="U200" s="152" t="str">
        <v/>
      </c>
      <c r="V200" s="152" t="str">
        <v/>
      </c>
      <c r="W200" s="152" t="str">
        <v/>
      </c>
      <c r="X200" s="152" t="str">
        <v/>
      </c>
    </row>
    <row r="201" spans="1:24">
      <c r="A201" s="275" t="s">
        <v>947</v>
      </c>
      <c r="B201" s="152" t="s">
        <v>306</v>
      </c>
      <c r="C201" s="152" t="s">
        <v>305</v>
      </c>
      <c r="D201" s="152" t="s">
        <v>258</v>
      </c>
      <c r="E201" s="152" t="str">
        <f>CONCATENATE('Хп, Хс, Хк'!B53," ",'Хп, Хс, Хк'!C53)</f>
        <v xml:space="preserve"> </v>
      </c>
      <c r="F201" s="152" t="s">
        <v>196</v>
      </c>
      <c r="G201" s="152" t="s">
        <v>196</v>
      </c>
      <c r="H201" s="156">
        <f>'Хп, Хс, Хк'!E53</f>
        <v>0</v>
      </c>
      <c r="I201" s="156">
        <f>'Хп, Хс, Хк'!F53</f>
        <v>0</v>
      </c>
      <c r="J201" s="156">
        <f t="shared" si="25"/>
        <v>0</v>
      </c>
      <c r="K201" s="155">
        <f t="shared" si="26"/>
        <v>0</v>
      </c>
      <c r="N201" s="152" t="str">
        <v/>
      </c>
      <c r="O201" s="152" t="str">
        <v/>
      </c>
      <c r="P201" s="152" t="str">
        <v/>
      </c>
      <c r="Q201" s="152" t="str">
        <v/>
      </c>
      <c r="R201" s="152" t="str">
        <v/>
      </c>
      <c r="S201" s="152" t="str">
        <v/>
      </c>
      <c r="T201" s="152" t="str">
        <v/>
      </c>
      <c r="U201" s="152" t="str">
        <v/>
      </c>
      <c r="V201" s="152" t="str">
        <v/>
      </c>
      <c r="W201" s="152" t="str">
        <v/>
      </c>
      <c r="X201" s="152" t="str">
        <v/>
      </c>
    </row>
    <row r="202" spans="1:24">
      <c r="A202" s="275" t="s">
        <v>985</v>
      </c>
      <c r="B202" s="152" t="s">
        <v>306</v>
      </c>
      <c r="C202" s="152" t="s">
        <v>305</v>
      </c>
      <c r="E202" s="152" t="str">
        <f>CONCATENATE('Хп, Хс, Хк'!B54," ",'Хп, Хс, Хк'!C54)</f>
        <v xml:space="preserve"> </v>
      </c>
      <c r="F202" s="152" t="s">
        <v>196</v>
      </c>
      <c r="G202" s="152" t="s">
        <v>196</v>
      </c>
      <c r="H202" s="156">
        <f>'Хп, Хс, Хк'!E54</f>
        <v>0</v>
      </c>
      <c r="I202" s="156">
        <f>'Хп, Хс, Хк'!F54</f>
        <v>0</v>
      </c>
      <c r="J202" s="156">
        <f t="shared" si="25"/>
        <v>0</v>
      </c>
      <c r="K202" s="155">
        <f t="shared" ref="K202" si="27">(I202)*H202</f>
        <v>0</v>
      </c>
      <c r="N202" s="152" t="str">
        <v/>
      </c>
      <c r="O202" s="152" t="str">
        <v/>
      </c>
      <c r="P202" s="152" t="str">
        <v/>
      </c>
      <c r="Q202" s="152" t="str">
        <v/>
      </c>
      <c r="R202" s="152" t="str">
        <v/>
      </c>
      <c r="S202" s="152" t="str">
        <v/>
      </c>
      <c r="T202" s="152" t="str">
        <v/>
      </c>
      <c r="U202" s="152" t="str">
        <v/>
      </c>
      <c r="V202" s="152" t="str">
        <v/>
      </c>
      <c r="W202" s="152" t="str">
        <v/>
      </c>
      <c r="X202" s="152" t="str">
        <v/>
      </c>
    </row>
    <row r="203" spans="1:24">
      <c r="A203" s="275"/>
      <c r="H203" s="156"/>
      <c r="I203" s="157"/>
      <c r="J203" s="156"/>
      <c r="K203" s="155"/>
      <c r="N203" s="152" t="str">
        <v/>
      </c>
      <c r="O203" s="152" t="str">
        <v/>
      </c>
      <c r="P203" s="152" t="str">
        <v/>
      </c>
      <c r="Q203" s="152" t="str">
        <v/>
      </c>
      <c r="R203" s="152" t="str">
        <v/>
      </c>
      <c r="S203" s="152" t="str">
        <v/>
      </c>
      <c r="T203" s="152" t="str">
        <v/>
      </c>
      <c r="U203" s="152" t="str">
        <v/>
      </c>
      <c r="V203" s="152" t="str">
        <v/>
      </c>
      <c r="W203" s="152" t="str">
        <v/>
      </c>
      <c r="X203" s="152" t="str">
        <v/>
      </c>
    </row>
    <row r="204" spans="1:24">
      <c r="A204" s="275">
        <v>0</v>
      </c>
      <c r="B204" s="152" t="s">
        <v>306</v>
      </c>
      <c r="C204" s="152" t="s">
        <v>305</v>
      </c>
      <c r="E204" s="152" t="str">
        <f>CONCATENATE('Хп, Хс, Хк'!B57," ",'Хп, Хс, Хк'!C57)</f>
        <v xml:space="preserve"> </v>
      </c>
      <c r="F204" s="152" t="s">
        <v>196</v>
      </c>
      <c r="G204" s="152" t="s">
        <v>196</v>
      </c>
      <c r="H204" s="156">
        <f>'Хп, Хс, Хк'!E57</f>
        <v>0</v>
      </c>
      <c r="I204" s="157">
        <f>'Хп, Хс, Хк'!F57</f>
        <v>0</v>
      </c>
      <c r="J204" s="156" t="s">
        <v>196</v>
      </c>
      <c r="K204" s="155">
        <f t="shared" ref="K204" si="28">(I204)*H204</f>
        <v>0</v>
      </c>
      <c r="N204" s="152" t="str">
        <v/>
      </c>
      <c r="O204" s="152" t="str">
        <v/>
      </c>
      <c r="P204" s="152" t="str">
        <v/>
      </c>
      <c r="Q204" s="152" t="str">
        <v/>
      </c>
      <c r="R204" s="152" t="str">
        <v/>
      </c>
      <c r="S204" s="152" t="str">
        <v/>
      </c>
      <c r="T204" s="152" t="str">
        <v/>
      </c>
      <c r="U204" s="152" t="str">
        <v/>
      </c>
      <c r="V204" s="152" t="str">
        <v/>
      </c>
      <c r="W204" s="152" t="str">
        <v/>
      </c>
      <c r="X204" s="152" t="str">
        <v/>
      </c>
    </row>
    <row r="205" spans="1:24">
      <c r="A205" s="275" t="s">
        <v>948</v>
      </c>
      <c r="B205" s="152" t="s">
        <v>56</v>
      </c>
      <c r="C205" s="152" t="s">
        <v>304</v>
      </c>
      <c r="E205" s="152" t="str">
        <f>Дт!A14</f>
        <v>ДТ-60</v>
      </c>
      <c r="F205" s="152">
        <f>Дт!B14</f>
        <v>100</v>
      </c>
      <c r="G205" s="152">
        <f>Дт!C14</f>
        <v>1000</v>
      </c>
      <c r="H205" s="152" t="str">
        <f>Дт!D14</f>
        <v>73,56</v>
      </c>
      <c r="I205" s="152">
        <f>Дт!E14</f>
        <v>0</v>
      </c>
      <c r="J205" s="156">
        <f t="shared" ref="J205:J210" si="29">I205*G205/100</f>
        <v>0</v>
      </c>
      <c r="K205" s="155" t="e">
        <f t="shared" ref="K205:K209" si="30">(I205*G205/100)*H205</f>
        <v>#VALUE!</v>
      </c>
      <c r="N205" s="152" t="str">
        <v/>
      </c>
      <c r="O205" s="152" t="str">
        <v/>
      </c>
      <c r="P205" s="152" t="str">
        <v/>
      </c>
      <c r="Q205" s="152" t="str">
        <v/>
      </c>
      <c r="R205" s="152" t="str">
        <v/>
      </c>
      <c r="S205" s="152" t="str">
        <v/>
      </c>
      <c r="T205" s="152" t="str">
        <v/>
      </c>
      <c r="U205" s="152" t="str">
        <v/>
      </c>
      <c r="V205" s="152" t="str">
        <v/>
      </c>
      <c r="W205" s="152" t="str">
        <v/>
      </c>
      <c r="X205" s="152" t="str">
        <v/>
      </c>
    </row>
    <row r="206" spans="1:24">
      <c r="A206" s="275" t="s">
        <v>949</v>
      </c>
      <c r="B206" s="152" t="s">
        <v>56</v>
      </c>
      <c r="C206" s="152" t="s">
        <v>304</v>
      </c>
      <c r="E206" s="152" t="str">
        <f>Дт!A30</f>
        <v>ДТ-140</v>
      </c>
      <c r="F206" s="152">
        <f>Дт!B30</f>
        <v>50</v>
      </c>
      <c r="G206" s="152">
        <f>Дт!C30</f>
        <v>500</v>
      </c>
      <c r="H206" s="152" t="str">
        <f>Дт!D30</f>
        <v>191,16</v>
      </c>
      <c r="I206" s="152">
        <f>Дт!E30</f>
        <v>0</v>
      </c>
      <c r="J206" s="156">
        <f t="shared" si="29"/>
        <v>0</v>
      </c>
      <c r="K206" s="155" t="e">
        <f t="shared" si="30"/>
        <v>#VALUE!</v>
      </c>
      <c r="N206" s="152" t="str">
        <v/>
      </c>
      <c r="O206" s="152" t="str">
        <v/>
      </c>
      <c r="P206" s="152" t="str">
        <v/>
      </c>
      <c r="Q206" s="152" t="str">
        <v/>
      </c>
      <c r="R206" s="152" t="str">
        <v/>
      </c>
      <c r="S206" s="152" t="str">
        <v/>
      </c>
      <c r="T206" s="152" t="str">
        <v/>
      </c>
      <c r="U206" s="152" t="str">
        <v/>
      </c>
      <c r="V206" s="152" t="str">
        <v/>
      </c>
      <c r="W206" s="152" t="str">
        <v/>
      </c>
      <c r="X206" s="152" t="str">
        <v/>
      </c>
    </row>
    <row r="207" spans="1:24">
      <c r="A207" s="275" t="s">
        <v>950</v>
      </c>
      <c r="B207" s="152" t="s">
        <v>56</v>
      </c>
      <c r="C207" s="152" t="s">
        <v>305</v>
      </c>
      <c r="E207" s="152" t="str">
        <f>Ліно!A14</f>
        <v>ЛІНО-35</v>
      </c>
      <c r="F207" s="152">
        <f>Ліно!B14</f>
        <v>200</v>
      </c>
      <c r="G207" s="152">
        <f>Ліно!C14</f>
        <v>800</v>
      </c>
      <c r="H207" s="152" t="str">
        <f>Ліно!D14</f>
        <v>108,84</v>
      </c>
      <c r="I207" s="152">
        <f>Ліно!E14</f>
        <v>0</v>
      </c>
      <c r="J207" s="156">
        <f t="shared" si="29"/>
        <v>0</v>
      </c>
      <c r="K207" s="155" t="e">
        <f t="shared" si="30"/>
        <v>#VALUE!</v>
      </c>
      <c r="N207" s="152" t="str">
        <v/>
      </c>
      <c r="O207" s="152" t="str">
        <v/>
      </c>
      <c r="P207" s="152" t="str">
        <v/>
      </c>
      <c r="Q207" s="152" t="str">
        <v/>
      </c>
      <c r="R207" s="152" t="str">
        <v/>
      </c>
      <c r="S207" s="152" t="str">
        <v/>
      </c>
      <c r="T207" s="152" t="str">
        <v/>
      </c>
      <c r="U207" s="152" t="str">
        <v/>
      </c>
      <c r="V207" s="152" t="str">
        <v/>
      </c>
      <c r="W207" s="152" t="str">
        <v/>
      </c>
      <c r="X207" s="152" t="str">
        <v/>
      </c>
    </row>
    <row r="208" spans="1:24">
      <c r="A208" s="275" t="s">
        <v>951</v>
      </c>
      <c r="B208" s="152" t="s">
        <v>56</v>
      </c>
      <c r="C208" s="152" t="s">
        <v>305</v>
      </c>
      <c r="E208" s="152" t="str">
        <f>Ліно!A15</f>
        <v>ЛІНО-55</v>
      </c>
      <c r="F208" s="152">
        <f>Ліно!B15</f>
        <v>200</v>
      </c>
      <c r="G208" s="152">
        <f>Ліно!C15</f>
        <v>600</v>
      </c>
      <c r="H208" s="152" t="str">
        <f>Ліно!D15</f>
        <v>124,32</v>
      </c>
      <c r="I208" s="152">
        <f>Ліно!E15</f>
        <v>0</v>
      </c>
      <c r="J208" s="156">
        <f t="shared" si="29"/>
        <v>0</v>
      </c>
      <c r="K208" s="155" t="e">
        <f t="shared" si="30"/>
        <v>#VALUE!</v>
      </c>
      <c r="N208" s="152" t="str">
        <v/>
      </c>
      <c r="O208" s="152" t="str">
        <v/>
      </c>
      <c r="P208" s="152" t="str">
        <v/>
      </c>
      <c r="Q208" s="152" t="str">
        <v/>
      </c>
      <c r="R208" s="152" t="str">
        <v/>
      </c>
      <c r="S208" s="152" t="str">
        <v/>
      </c>
      <c r="T208" s="152" t="str">
        <v/>
      </c>
      <c r="U208" s="152" t="str">
        <v/>
      </c>
      <c r="V208" s="152" t="str">
        <v/>
      </c>
      <c r="W208" s="152" t="str">
        <v/>
      </c>
      <c r="X208" s="152" t="str">
        <v/>
      </c>
    </row>
    <row r="209" spans="1:24">
      <c r="A209" s="275" t="s">
        <v>952</v>
      </c>
      <c r="B209" s="152" t="s">
        <v>56</v>
      </c>
      <c r="C209" s="152" t="s">
        <v>305</v>
      </c>
      <c r="E209" s="152" t="str">
        <f>Ліно!A16</f>
        <v>ЛІНО-85</v>
      </c>
      <c r="F209" s="152">
        <f>Ліно!B16</f>
        <v>100</v>
      </c>
      <c r="G209" s="152">
        <f>Ліно!C16</f>
        <v>400</v>
      </c>
      <c r="H209" s="152" t="str">
        <f>Ліно!D16</f>
        <v>151,80</v>
      </c>
      <c r="I209" s="152">
        <f>Ліно!E16</f>
        <v>0</v>
      </c>
      <c r="J209" s="156">
        <f t="shared" si="29"/>
        <v>0</v>
      </c>
      <c r="K209" s="155" t="e">
        <f t="shared" si="30"/>
        <v>#VALUE!</v>
      </c>
      <c r="N209" s="152" t="str">
        <v/>
      </c>
      <c r="O209" s="152" t="str">
        <v/>
      </c>
      <c r="P209" s="152" t="str">
        <v/>
      </c>
      <c r="Q209" s="152" t="str">
        <v/>
      </c>
      <c r="R209" s="152" t="str">
        <v/>
      </c>
      <c r="S209" s="152" t="str">
        <v/>
      </c>
      <c r="T209" s="152" t="str">
        <v/>
      </c>
      <c r="U209" s="152" t="str">
        <v/>
      </c>
      <c r="V209" s="152" t="str">
        <v/>
      </c>
      <c r="W209" s="152" t="str">
        <v/>
      </c>
      <c r="X209" s="152" t="str">
        <v/>
      </c>
    </row>
    <row r="210" spans="1:24">
      <c r="A210" s="275" t="s">
        <v>953</v>
      </c>
      <c r="B210" s="152" t="s">
        <v>56</v>
      </c>
      <c r="C210" s="152" t="s">
        <v>305</v>
      </c>
      <c r="E210" s="152" t="str">
        <f>Ліно!A17</f>
        <v>ЛІНО-105</v>
      </c>
      <c r="F210" s="152">
        <f>Ліно!B17</f>
        <v>100</v>
      </c>
      <c r="G210" s="152">
        <f>Ліно!C17</f>
        <v>300</v>
      </c>
      <c r="H210" s="152" t="str">
        <f>Ліно!D17</f>
        <v>168,96</v>
      </c>
      <c r="I210" s="152">
        <f>Ліно!E17</f>
        <v>0</v>
      </c>
      <c r="J210" s="156">
        <f t="shared" si="29"/>
        <v>0</v>
      </c>
      <c r="K210" s="155" t="e">
        <f t="shared" ref="K210" si="31">(I210*G210/100)*H210</f>
        <v>#VALUE!</v>
      </c>
      <c r="N210" s="152" t="str">
        <v/>
      </c>
      <c r="O210" s="152" t="str">
        <v/>
      </c>
      <c r="P210" s="152" t="str">
        <v/>
      </c>
      <c r="Q210" s="152" t="str">
        <v/>
      </c>
      <c r="R210" s="152" t="str">
        <v/>
      </c>
      <c r="S210" s="152" t="str">
        <v/>
      </c>
      <c r="T210" s="152" t="str">
        <v/>
      </c>
      <c r="U210" s="152" t="str">
        <v/>
      </c>
      <c r="V210" s="152" t="str">
        <v/>
      </c>
      <c r="W210" s="152" t="str">
        <v/>
      </c>
      <c r="X210" s="152" t="str">
        <v/>
      </c>
    </row>
    <row r="211" spans="1:24">
      <c r="A211" s="275"/>
      <c r="H211" s="156"/>
      <c r="I211" s="156"/>
      <c r="J211" s="156">
        <f>I211*25</f>
        <v>0</v>
      </c>
      <c r="K211" s="155">
        <f>(J211)*H211</f>
        <v>0</v>
      </c>
      <c r="N211" s="152" t="str">
        <v/>
      </c>
      <c r="O211" s="152" t="str">
        <v/>
      </c>
      <c r="P211" s="152" t="str">
        <v/>
      </c>
      <c r="Q211" s="152" t="str">
        <v/>
      </c>
      <c r="R211" s="152" t="str">
        <v/>
      </c>
      <c r="S211" s="152" t="str">
        <v/>
      </c>
      <c r="T211" s="152" t="str">
        <v/>
      </c>
      <c r="U211" s="152" t="str">
        <v/>
      </c>
      <c r="V211" s="152" t="str">
        <v/>
      </c>
      <c r="W211" s="152" t="str">
        <v/>
      </c>
      <c r="X211" s="152" t="str">
        <v/>
      </c>
    </row>
    <row r="212" spans="1:24">
      <c r="A212" s="275" t="s">
        <v>954</v>
      </c>
      <c r="B212" s="152" t="s">
        <v>306</v>
      </c>
      <c r="C212" s="152" t="s">
        <v>305</v>
      </c>
      <c r="E212" s="152" t="str">
        <f>CONCATENATE('Хп, Хс, Хк'!G11," ",'Хп, Хс, Хк'!H11)</f>
        <v>ХС 6х60</v>
      </c>
      <c r="F212" s="152" t="s">
        <v>196</v>
      </c>
      <c r="G212" s="152" t="s">
        <v>196</v>
      </c>
      <c r="H212" s="156" t="str">
        <f>'Хп, Хс, Хк'!J11</f>
        <v>128,40</v>
      </c>
      <c r="I212" s="156">
        <f>'Хп, Хс, Хк'!K11</f>
        <v>0</v>
      </c>
      <c r="J212" s="156">
        <f>I212*25</f>
        <v>0</v>
      </c>
      <c r="K212" s="155" t="e">
        <f>(J212)*H212</f>
        <v>#VALUE!</v>
      </c>
      <c r="N212" s="152" t="str">
        <v/>
      </c>
      <c r="O212" s="152" t="str">
        <v/>
      </c>
      <c r="P212" s="152" t="str">
        <v/>
      </c>
      <c r="Q212" s="152" t="str">
        <v/>
      </c>
      <c r="R212" s="152" t="str">
        <v/>
      </c>
      <c r="S212" s="152" t="str">
        <v/>
      </c>
      <c r="T212" s="152" t="str">
        <v/>
      </c>
      <c r="U212" s="152" t="str">
        <v/>
      </c>
      <c r="V212" s="152" t="str">
        <v/>
      </c>
      <c r="W212" s="152" t="str">
        <v/>
      </c>
      <c r="X212" s="152" t="str">
        <v/>
      </c>
    </row>
    <row r="213" spans="1:24">
      <c r="A213" s="275" t="s">
        <v>955</v>
      </c>
      <c r="B213" s="152" t="s">
        <v>306</v>
      </c>
      <c r="C213" s="152" t="s">
        <v>305</v>
      </c>
      <c r="E213" s="152" t="str">
        <f>CONCATENATE('Хп, Хс, Хк'!G12," ",'Хп, Хс, Хк'!H12)</f>
        <v>ХС 6х80</v>
      </c>
      <c r="F213" s="152" t="s">
        <v>196</v>
      </c>
      <c r="G213" s="152" t="s">
        <v>196</v>
      </c>
      <c r="H213" s="156" t="str">
        <f>'Хп, Хс, Хк'!J12</f>
        <v>128,40</v>
      </c>
      <c r="I213" s="156">
        <f>'Хп, Хс, Хк'!K12</f>
        <v>0</v>
      </c>
      <c r="J213" s="156">
        <f t="shared" ref="J213:J224" si="32">I213*25</f>
        <v>0</v>
      </c>
      <c r="K213" s="155" t="e">
        <f t="shared" ref="K213:K222" si="33">(J213)*H213</f>
        <v>#VALUE!</v>
      </c>
      <c r="N213" s="152" t="str">
        <v/>
      </c>
      <c r="O213" s="152" t="str">
        <v/>
      </c>
      <c r="P213" s="152" t="str">
        <v/>
      </c>
      <c r="Q213" s="152" t="str">
        <v/>
      </c>
      <c r="R213" s="152" t="str">
        <v/>
      </c>
      <c r="S213" s="152" t="str">
        <v/>
      </c>
      <c r="T213" s="152" t="str">
        <v/>
      </c>
      <c r="U213" s="152" t="str">
        <v/>
      </c>
      <c r="V213" s="152" t="str">
        <v/>
      </c>
      <c r="W213" s="152" t="str">
        <v/>
      </c>
      <c r="X213" s="152" t="str">
        <v/>
      </c>
    </row>
    <row r="214" spans="1:24">
      <c r="A214" s="275" t="s">
        <v>956</v>
      </c>
      <c r="B214" s="152" t="s">
        <v>306</v>
      </c>
      <c r="C214" s="152" t="s">
        <v>305</v>
      </c>
      <c r="E214" s="152" t="str">
        <f>CONCATENATE('Хп, Хс, Хк'!G13," ",'Хп, Хс, Хк'!H13)</f>
        <v>ХС 6х100</v>
      </c>
      <c r="F214" s="152" t="s">
        <v>196</v>
      </c>
      <c r="G214" s="152" t="s">
        <v>196</v>
      </c>
      <c r="H214" s="156" t="str">
        <f>'Хп, Хс, Хк'!J13</f>
        <v>128,40</v>
      </c>
      <c r="I214" s="156">
        <f>'Хп, Хс, Хк'!K13</f>
        <v>0</v>
      </c>
      <c r="J214" s="156">
        <f t="shared" si="32"/>
        <v>0</v>
      </c>
      <c r="K214" s="155" t="e">
        <f t="shared" si="33"/>
        <v>#VALUE!</v>
      </c>
      <c r="N214" s="152" t="str">
        <v/>
      </c>
      <c r="O214" s="152" t="str">
        <v/>
      </c>
      <c r="P214" s="152" t="str">
        <v/>
      </c>
      <c r="Q214" s="152" t="str">
        <v/>
      </c>
      <c r="R214" s="152" t="str">
        <v/>
      </c>
      <c r="S214" s="152" t="str">
        <v/>
      </c>
      <c r="T214" s="152" t="str">
        <v/>
      </c>
      <c r="U214" s="152" t="str">
        <v/>
      </c>
      <c r="V214" s="152" t="str">
        <v/>
      </c>
      <c r="W214" s="152" t="str">
        <v/>
      </c>
      <c r="X214" s="152" t="str">
        <v/>
      </c>
    </row>
    <row r="215" spans="1:24">
      <c r="A215" s="275" t="s">
        <v>1056</v>
      </c>
      <c r="B215" s="152" t="s">
        <v>306</v>
      </c>
      <c r="C215" s="152" t="s">
        <v>305</v>
      </c>
      <c r="E215" s="152" t="str">
        <f>CONCATENATE('Хп, Хс, Хк'!G14," ",'Хп, Хс, Хк'!H14)</f>
        <v>ХС 6х120</v>
      </c>
      <c r="F215" s="152" t="s">
        <v>196</v>
      </c>
      <c r="G215" s="152" t="s">
        <v>196</v>
      </c>
      <c r="H215" s="156" t="str">
        <f>'Хп, Хс, Хк'!J14</f>
        <v>128,40</v>
      </c>
      <c r="I215" s="156">
        <f>'Хп, Хс, Хк'!K14</f>
        <v>0</v>
      </c>
      <c r="J215" s="156">
        <f t="shared" si="32"/>
        <v>0</v>
      </c>
      <c r="K215" s="155" t="e">
        <f t="shared" si="33"/>
        <v>#VALUE!</v>
      </c>
      <c r="N215" s="152" t="str">
        <v/>
      </c>
      <c r="O215" s="152" t="str">
        <v/>
      </c>
      <c r="P215" s="152" t="str">
        <v/>
      </c>
      <c r="Q215" s="152" t="str">
        <v/>
      </c>
      <c r="R215" s="152" t="str">
        <v/>
      </c>
      <c r="S215" s="152" t="str">
        <v/>
      </c>
      <c r="T215" s="152" t="str">
        <v/>
      </c>
      <c r="U215" s="152" t="str">
        <v/>
      </c>
      <c r="V215" s="152" t="str">
        <v/>
      </c>
      <c r="W215" s="152" t="str">
        <v/>
      </c>
      <c r="X215" s="152" t="str">
        <v/>
      </c>
    </row>
    <row r="216" spans="1:24">
      <c r="A216" s="275" t="s">
        <v>1058</v>
      </c>
      <c r="B216" s="152" t="s">
        <v>306</v>
      </c>
      <c r="C216" s="152" t="s">
        <v>305</v>
      </c>
      <c r="E216" s="152" t="str">
        <f>CONCATENATE('Хп, Хс, Хк'!G15," ",'Хп, Хс, Хк'!H15)</f>
        <v>ХС 8х60</v>
      </c>
      <c r="F216" s="152" t="s">
        <v>196</v>
      </c>
      <c r="G216" s="152" t="s">
        <v>196</v>
      </c>
      <c r="H216" s="156" t="str">
        <f>'Хп, Хс, Хк'!J15</f>
        <v>128,40</v>
      </c>
      <c r="I216" s="156">
        <f>'Хп, Хс, Хк'!K15</f>
        <v>0</v>
      </c>
      <c r="J216" s="156">
        <f t="shared" si="32"/>
        <v>0</v>
      </c>
      <c r="K216" s="155" t="e">
        <f t="shared" si="33"/>
        <v>#VALUE!</v>
      </c>
      <c r="N216" s="152" t="str">
        <v/>
      </c>
      <c r="O216" s="152" t="str">
        <v/>
      </c>
      <c r="P216" s="152" t="str">
        <v/>
      </c>
      <c r="Q216" s="152" t="str">
        <v/>
      </c>
      <c r="R216" s="152" t="str">
        <v/>
      </c>
      <c r="S216" s="152" t="str">
        <v/>
      </c>
      <c r="T216" s="152" t="str">
        <v/>
      </c>
      <c r="U216" s="152" t="str">
        <v/>
      </c>
      <c r="V216" s="152" t="str">
        <v/>
      </c>
      <c r="W216" s="152" t="str">
        <v/>
      </c>
      <c r="X216" s="152" t="str">
        <v/>
      </c>
    </row>
    <row r="217" spans="1:24">
      <c r="A217" s="275" t="s">
        <v>957</v>
      </c>
      <c r="B217" s="152" t="s">
        <v>306</v>
      </c>
      <c r="C217" s="152" t="s">
        <v>305</v>
      </c>
      <c r="E217" s="152" t="str">
        <f>CONCATENATE('Хп, Хс, Хк'!G16," ",'Хп, Хс, Хк'!H16)</f>
        <v>ХС 8х80</v>
      </c>
      <c r="F217" s="152" t="s">
        <v>196</v>
      </c>
      <c r="G217" s="152" t="s">
        <v>196</v>
      </c>
      <c r="H217" s="156" t="str">
        <f>'Хп, Хс, Хк'!J16</f>
        <v>128,40</v>
      </c>
      <c r="I217" s="156">
        <f>'Хп, Хс, Хк'!K16</f>
        <v>0</v>
      </c>
      <c r="J217" s="156">
        <f t="shared" si="32"/>
        <v>0</v>
      </c>
      <c r="K217" s="155" t="e">
        <f t="shared" si="33"/>
        <v>#VALUE!</v>
      </c>
      <c r="N217" s="152" t="str">
        <v/>
      </c>
      <c r="O217" s="152" t="str">
        <v/>
      </c>
      <c r="P217" s="152" t="str">
        <v/>
      </c>
      <c r="Q217" s="152" t="str">
        <v/>
      </c>
      <c r="R217" s="152" t="str">
        <v/>
      </c>
      <c r="S217" s="152" t="str">
        <v/>
      </c>
      <c r="T217" s="152" t="str">
        <v/>
      </c>
      <c r="U217" s="152" t="str">
        <v/>
      </c>
      <c r="V217" s="152" t="str">
        <v/>
      </c>
      <c r="W217" s="152" t="str">
        <v/>
      </c>
      <c r="X217" s="152" t="str">
        <v/>
      </c>
    </row>
    <row r="218" spans="1:24">
      <c r="A218" s="275" t="s">
        <v>958</v>
      </c>
      <c r="B218" s="152" t="s">
        <v>306</v>
      </c>
      <c r="C218" s="152" t="s">
        <v>305</v>
      </c>
      <c r="E218" s="152" t="str">
        <f>CONCATENATE('Хп, Хс, Хк'!G17," ",'Хп, Хс, Хк'!H17)</f>
        <v>ХС 8х100</v>
      </c>
      <c r="F218" s="152" t="s">
        <v>196</v>
      </c>
      <c r="G218" s="152" t="s">
        <v>196</v>
      </c>
      <c r="H218" s="156" t="str">
        <f>'Хп, Хс, Хк'!J17</f>
        <v>128,40</v>
      </c>
      <c r="I218" s="156">
        <f>'Хп, Хс, Хк'!K17</f>
        <v>0</v>
      </c>
      <c r="J218" s="156">
        <f t="shared" si="32"/>
        <v>0</v>
      </c>
      <c r="K218" s="155" t="e">
        <f t="shared" si="33"/>
        <v>#VALUE!</v>
      </c>
      <c r="N218" s="152" t="str">
        <v/>
      </c>
      <c r="O218" s="152" t="str">
        <v/>
      </c>
      <c r="P218" s="152" t="str">
        <v/>
      </c>
      <c r="Q218" s="152" t="str">
        <v/>
      </c>
      <c r="R218" s="152" t="str">
        <v/>
      </c>
      <c r="S218" s="152" t="str">
        <v/>
      </c>
      <c r="T218" s="152" t="str">
        <v/>
      </c>
      <c r="U218" s="152" t="str">
        <v/>
      </c>
      <c r="V218" s="152" t="str">
        <v/>
      </c>
      <c r="W218" s="152" t="str">
        <v/>
      </c>
      <c r="X218" s="152" t="str">
        <v/>
      </c>
    </row>
    <row r="219" spans="1:24">
      <c r="A219" s="275" t="s">
        <v>1057</v>
      </c>
      <c r="B219" s="152" t="s">
        <v>306</v>
      </c>
      <c r="C219" s="152" t="s">
        <v>305</v>
      </c>
      <c r="E219" s="152" t="str">
        <f>CONCATENATE('Хп, Хс, Хк'!G18," ",'Хп, Хс, Хк'!H18)</f>
        <v>ХС 8х120</v>
      </c>
      <c r="F219" s="152" t="s">
        <v>196</v>
      </c>
      <c r="G219" s="152" t="s">
        <v>196</v>
      </c>
      <c r="H219" s="156" t="str">
        <f>'Хп, Хс, Хк'!J18</f>
        <v>128,40</v>
      </c>
      <c r="I219" s="156">
        <f>'Хп, Хс, Хк'!K18</f>
        <v>0</v>
      </c>
      <c r="J219" s="156">
        <f t="shared" si="32"/>
        <v>0</v>
      </c>
      <c r="K219" s="155" t="e">
        <f t="shared" si="33"/>
        <v>#VALUE!</v>
      </c>
      <c r="N219" s="152" t="str">
        <v/>
      </c>
      <c r="O219" s="152" t="str">
        <v/>
      </c>
      <c r="P219" s="152" t="str">
        <v/>
      </c>
      <c r="Q219" s="152" t="str">
        <v/>
      </c>
      <c r="R219" s="152" t="str">
        <v/>
      </c>
      <c r="S219" s="152" t="str">
        <v/>
      </c>
      <c r="T219" s="152" t="str">
        <v/>
      </c>
      <c r="U219" s="152" t="str">
        <v/>
      </c>
      <c r="V219" s="152" t="str">
        <v/>
      </c>
      <c r="W219" s="152" t="str">
        <v/>
      </c>
      <c r="X219" s="152" t="str">
        <v/>
      </c>
    </row>
    <row r="220" spans="1:24">
      <c r="A220" s="275" t="s">
        <v>959</v>
      </c>
      <c r="B220" s="152" t="s">
        <v>306</v>
      </c>
      <c r="C220" s="152" t="s">
        <v>305</v>
      </c>
      <c r="E220" s="152" t="str">
        <f>CONCATENATE('Хп, Хс, Хк'!G19," ",'Хп, Хс, Хк'!H19)</f>
        <v xml:space="preserve"> </v>
      </c>
      <c r="F220" s="152" t="s">
        <v>196</v>
      </c>
      <c r="G220" s="152" t="s">
        <v>196</v>
      </c>
      <c r="H220" s="156">
        <f>'Хп, Хс, Хк'!J19</f>
        <v>0</v>
      </c>
      <c r="I220" s="156">
        <f>'Хп, Хс, Хк'!K19</f>
        <v>0</v>
      </c>
      <c r="J220" s="156">
        <f t="shared" si="32"/>
        <v>0</v>
      </c>
      <c r="K220" s="155">
        <f t="shared" si="33"/>
        <v>0</v>
      </c>
      <c r="N220" s="152" t="str">
        <v/>
      </c>
      <c r="O220" s="152" t="str">
        <v/>
      </c>
      <c r="P220" s="152" t="str">
        <v/>
      </c>
      <c r="Q220" s="152" t="str">
        <v/>
      </c>
      <c r="R220" s="152" t="str">
        <v/>
      </c>
      <c r="S220" s="152" t="str">
        <v/>
      </c>
      <c r="T220" s="152" t="str">
        <v/>
      </c>
      <c r="U220" s="152" t="str">
        <v/>
      </c>
      <c r="V220" s="152" t="str">
        <v/>
      </c>
      <c r="W220" s="152" t="str">
        <v/>
      </c>
      <c r="X220" s="152" t="str">
        <v/>
      </c>
    </row>
    <row r="221" spans="1:24">
      <c r="A221" s="275" t="s">
        <v>960</v>
      </c>
      <c r="B221" s="152" t="s">
        <v>306</v>
      </c>
      <c r="C221" s="152" t="s">
        <v>305</v>
      </c>
      <c r="E221" s="152" t="str">
        <f>CONCATENATE('Хп, Хс, Хк'!G22," ",'Хп, Хс, Хк'!H22)</f>
        <v xml:space="preserve"> </v>
      </c>
      <c r="F221" s="152" t="s">
        <v>196</v>
      </c>
      <c r="G221" s="152" t="s">
        <v>196</v>
      </c>
      <c r="H221" s="156">
        <f>'Хп, Хс, Хк'!J22</f>
        <v>0</v>
      </c>
      <c r="I221" s="156">
        <f>'Хп, Хс, Хк'!K22</f>
        <v>0</v>
      </c>
      <c r="J221" s="156">
        <f t="shared" si="32"/>
        <v>0</v>
      </c>
      <c r="K221" s="155">
        <f t="shared" si="33"/>
        <v>0</v>
      </c>
      <c r="N221" s="152" t="str">
        <v/>
      </c>
      <c r="O221" s="152" t="str">
        <v/>
      </c>
      <c r="P221" s="152" t="str">
        <v/>
      </c>
      <c r="Q221" s="152" t="str">
        <v/>
      </c>
      <c r="R221" s="152" t="str">
        <v/>
      </c>
      <c r="S221" s="152" t="str">
        <v/>
      </c>
      <c r="T221" s="152" t="str">
        <v/>
      </c>
      <c r="U221" s="152" t="str">
        <v/>
      </c>
      <c r="V221" s="152" t="str">
        <v/>
      </c>
      <c r="W221" s="152" t="str">
        <v/>
      </c>
      <c r="X221" s="152" t="str">
        <v/>
      </c>
    </row>
    <row r="222" spans="1:24">
      <c r="A222" s="275" t="s">
        <v>961</v>
      </c>
      <c r="B222" s="152" t="s">
        <v>306</v>
      </c>
      <c r="C222" s="152" t="s">
        <v>305</v>
      </c>
      <c r="E222" s="152" t="str">
        <f>CONCATENATE('Хп, Хс, Хк'!G23," ",'Хп, Хс, Хк'!H23)</f>
        <v xml:space="preserve"> </v>
      </c>
      <c r="F222" s="152" t="s">
        <v>196</v>
      </c>
      <c r="G222" s="152" t="s">
        <v>196</v>
      </c>
      <c r="H222" s="156">
        <f>'Хп, Хс, Хк'!J23</f>
        <v>0</v>
      </c>
      <c r="I222" s="156">
        <f>'Хп, Хс, Хк'!K23</f>
        <v>0</v>
      </c>
      <c r="J222" s="156">
        <f t="shared" si="32"/>
        <v>0</v>
      </c>
      <c r="K222" s="155">
        <f t="shared" si="33"/>
        <v>0</v>
      </c>
      <c r="N222" s="152" t="str">
        <v/>
      </c>
      <c r="O222" s="152" t="str">
        <v/>
      </c>
      <c r="P222" s="152" t="str">
        <v/>
      </c>
      <c r="Q222" s="152" t="str">
        <v/>
      </c>
      <c r="R222" s="152" t="str">
        <v/>
      </c>
      <c r="S222" s="152" t="str">
        <v/>
      </c>
      <c r="T222" s="152" t="str">
        <v/>
      </c>
      <c r="U222" s="152" t="str">
        <v/>
      </c>
      <c r="V222" s="152" t="str">
        <v/>
      </c>
      <c r="W222" s="152" t="str">
        <v/>
      </c>
      <c r="X222" s="152" t="str">
        <v/>
      </c>
    </row>
    <row r="223" spans="1:24">
      <c r="A223" s="275" t="s">
        <v>962</v>
      </c>
      <c r="B223" s="152" t="s">
        <v>306</v>
      </c>
      <c r="C223" s="152" t="s">
        <v>305</v>
      </c>
      <c r="E223" s="152" t="str">
        <f>CONCATENATE('Хп, Хс, Хк'!G24," ",'Хп, Хс, Хк'!H24)</f>
        <v xml:space="preserve"> </v>
      </c>
      <c r="F223" s="152" t="s">
        <v>196</v>
      </c>
      <c r="G223" s="152" t="s">
        <v>196</v>
      </c>
      <c r="H223" s="156">
        <f>'Хп, Хс, Хк'!J24</f>
        <v>0</v>
      </c>
      <c r="I223" s="156">
        <f>'Хп, Хс, Хк'!K24</f>
        <v>0</v>
      </c>
      <c r="J223" s="156">
        <f t="shared" si="32"/>
        <v>0</v>
      </c>
      <c r="K223" s="155">
        <f t="shared" ref="K223:K225" si="34">(J223)*H223</f>
        <v>0</v>
      </c>
      <c r="N223" s="152" t="str">
        <v/>
      </c>
      <c r="O223" s="152" t="str">
        <v/>
      </c>
      <c r="P223" s="152" t="str">
        <v/>
      </c>
      <c r="Q223" s="152" t="str">
        <v/>
      </c>
      <c r="R223" s="152" t="str">
        <v/>
      </c>
      <c r="S223" s="152" t="str">
        <v/>
      </c>
      <c r="T223" s="152" t="str">
        <v/>
      </c>
      <c r="U223" s="152" t="str">
        <v/>
      </c>
      <c r="V223" s="152" t="str">
        <v/>
      </c>
      <c r="W223" s="152" t="str">
        <v/>
      </c>
      <c r="X223" s="152" t="str">
        <v/>
      </c>
    </row>
    <row r="224" spans="1:24">
      <c r="A224" s="275" t="s">
        <v>963</v>
      </c>
      <c r="B224" s="152" t="s">
        <v>306</v>
      </c>
      <c r="C224" s="152" t="s">
        <v>305</v>
      </c>
      <c r="E224" s="152" t="str">
        <f>CONCATENATE('Хп, Хс, Хк'!G25," ",'Хп, Хс, Хк'!H25)</f>
        <v xml:space="preserve"> </v>
      </c>
      <c r="F224" s="152" t="s">
        <v>196</v>
      </c>
      <c r="G224" s="152" t="s">
        <v>196</v>
      </c>
      <c r="H224" s="156">
        <f>'Хп, Хс, Хк'!J25</f>
        <v>0</v>
      </c>
      <c r="I224" s="156">
        <f>'Хп, Хс, Хк'!K25</f>
        <v>0</v>
      </c>
      <c r="J224" s="156">
        <f t="shared" si="32"/>
        <v>0</v>
      </c>
      <c r="K224" s="155">
        <f t="shared" si="34"/>
        <v>0</v>
      </c>
      <c r="N224" s="152" t="str">
        <v/>
      </c>
      <c r="O224" s="152" t="str">
        <v/>
      </c>
      <c r="P224" s="152" t="str">
        <v/>
      </c>
      <c r="Q224" s="152" t="str">
        <v/>
      </c>
      <c r="R224" s="152" t="str">
        <v/>
      </c>
      <c r="S224" s="152" t="str">
        <v/>
      </c>
      <c r="T224" s="152" t="str">
        <v/>
      </c>
      <c r="U224" s="152" t="str">
        <v/>
      </c>
      <c r="V224" s="152" t="str">
        <v/>
      </c>
      <c r="W224" s="152" t="str">
        <v/>
      </c>
      <c r="X224" s="152" t="str">
        <v/>
      </c>
    </row>
    <row r="225" spans="1:24">
      <c r="A225" s="275"/>
      <c r="H225" s="156"/>
      <c r="I225" s="156"/>
      <c r="J225" s="156">
        <f t="shared" ref="J225" si="35">I225*25</f>
        <v>0</v>
      </c>
      <c r="K225" s="155">
        <f t="shared" si="34"/>
        <v>0</v>
      </c>
      <c r="N225" s="152" t="str">
        <v/>
      </c>
      <c r="O225" s="152" t="str">
        <v/>
      </c>
      <c r="P225" s="152" t="str">
        <v/>
      </c>
      <c r="Q225" s="152" t="str">
        <v/>
      </c>
      <c r="R225" s="152" t="str">
        <v/>
      </c>
      <c r="S225" s="152" t="str">
        <v/>
      </c>
      <c r="T225" s="152" t="str">
        <v/>
      </c>
      <c r="U225" s="152" t="str">
        <v/>
      </c>
      <c r="V225" s="152" t="str">
        <v/>
      </c>
      <c r="W225" s="152" t="str">
        <v/>
      </c>
      <c r="X225" s="152" t="str">
        <v/>
      </c>
    </row>
    <row r="226" spans="1:24">
      <c r="A226" s="275" t="s">
        <v>964</v>
      </c>
      <c r="B226" s="152" t="s">
        <v>56</v>
      </c>
      <c r="C226" s="152" t="s">
        <v>305</v>
      </c>
      <c r="E226" s="157" t="str">
        <f>Лік!A10</f>
        <v>ЛІК-10х90</v>
      </c>
      <c r="F226" s="157">
        <f>Лік!B10</f>
        <v>100</v>
      </c>
      <c r="G226" s="157">
        <f>Лік!C10</f>
        <v>400</v>
      </c>
      <c r="H226" s="157" t="str">
        <f>Лік!D10</f>
        <v>174,12</v>
      </c>
      <c r="I226" s="157">
        <f>Лік!E10</f>
        <v>0</v>
      </c>
      <c r="J226" s="156">
        <f t="shared" ref="J226" si="36">I226*G226/100</f>
        <v>0</v>
      </c>
      <c r="K226" s="155" t="e">
        <f t="shared" ref="K226:K233" si="37">(I226*G226/100)*H226</f>
        <v>#VALUE!</v>
      </c>
      <c r="N226" s="152" t="str">
        <v/>
      </c>
      <c r="O226" s="152" t="str">
        <v/>
      </c>
      <c r="P226" s="152" t="str">
        <v/>
      </c>
      <c r="Q226" s="152" t="str">
        <v/>
      </c>
      <c r="R226" s="152" t="str">
        <v/>
      </c>
      <c r="S226" s="152" t="str">
        <v/>
      </c>
      <c r="T226" s="152" t="str">
        <v/>
      </c>
      <c r="U226" s="152" t="str">
        <v/>
      </c>
      <c r="V226" s="152" t="str">
        <v/>
      </c>
      <c r="W226" s="152" t="str">
        <v/>
      </c>
      <c r="X226" s="152" t="str">
        <v/>
      </c>
    </row>
    <row r="227" spans="1:24">
      <c r="A227" s="275" t="s">
        <v>965</v>
      </c>
      <c r="B227" s="152" t="s">
        <v>56</v>
      </c>
      <c r="C227" s="152" t="s">
        <v>305</v>
      </c>
      <c r="E227" s="157" t="str">
        <f>Лік!A11</f>
        <v>ЛІК-10х100</v>
      </c>
      <c r="F227" s="157">
        <f>Лік!B11</f>
        <v>100</v>
      </c>
      <c r="G227" s="157">
        <f>Лік!C11</f>
        <v>400</v>
      </c>
      <c r="H227" s="157" t="str">
        <f>Лік!D11</f>
        <v>188,28</v>
      </c>
      <c r="I227" s="157">
        <f>Лік!E11</f>
        <v>0</v>
      </c>
      <c r="J227" s="156">
        <f t="shared" ref="J227:J231" si="38">I227*G227/100</f>
        <v>0</v>
      </c>
      <c r="K227" s="155" t="e">
        <f t="shared" si="37"/>
        <v>#VALUE!</v>
      </c>
      <c r="N227" s="152" t="str">
        <v/>
      </c>
      <c r="O227" s="152" t="str">
        <v/>
      </c>
      <c r="P227" s="152" t="str">
        <v/>
      </c>
      <c r="Q227" s="152" t="str">
        <v/>
      </c>
      <c r="R227" s="152" t="str">
        <v/>
      </c>
      <c r="S227" s="152" t="str">
        <v/>
      </c>
      <c r="T227" s="152" t="str">
        <v/>
      </c>
      <c r="U227" s="152" t="str">
        <v/>
      </c>
      <c r="V227" s="152" t="str">
        <v/>
      </c>
      <c r="W227" s="152" t="str">
        <v/>
      </c>
      <c r="X227" s="152" t="str">
        <v/>
      </c>
    </row>
    <row r="228" spans="1:24">
      <c r="A228" s="275" t="s">
        <v>966</v>
      </c>
      <c r="B228" s="152" t="s">
        <v>56</v>
      </c>
      <c r="C228" s="152" t="s">
        <v>305</v>
      </c>
      <c r="E228" s="157" t="str">
        <f>Лік!A12</f>
        <v>ЛІК-10х120</v>
      </c>
      <c r="F228" s="157">
        <f>Лік!B12</f>
        <v>100</v>
      </c>
      <c r="G228" s="157">
        <f>Лік!C12</f>
        <v>300</v>
      </c>
      <c r="H228" s="157" t="str">
        <f>Лік!D12</f>
        <v>213,24</v>
      </c>
      <c r="I228" s="157">
        <f>Лік!E12</f>
        <v>0</v>
      </c>
      <c r="J228" s="156">
        <f t="shared" si="38"/>
        <v>0</v>
      </c>
      <c r="K228" s="155" t="e">
        <f t="shared" si="37"/>
        <v>#VALUE!</v>
      </c>
      <c r="N228" s="152" t="str">
        <v/>
      </c>
      <c r="O228" s="152" t="str">
        <v/>
      </c>
      <c r="P228" s="152" t="str">
        <v/>
      </c>
      <c r="Q228" s="152" t="str">
        <v/>
      </c>
      <c r="R228" s="152" t="str">
        <v/>
      </c>
      <c r="S228" s="152" t="str">
        <v/>
      </c>
      <c r="T228" s="152" t="str">
        <v/>
      </c>
      <c r="U228" s="152" t="str">
        <v/>
      </c>
      <c r="V228" s="152" t="str">
        <v/>
      </c>
      <c r="W228" s="152" t="str">
        <v/>
      </c>
      <c r="X228" s="152" t="str">
        <v/>
      </c>
    </row>
    <row r="229" spans="1:24">
      <c r="A229" s="275" t="s">
        <v>967</v>
      </c>
      <c r="B229" s="152" t="s">
        <v>56</v>
      </c>
      <c r="C229" s="152" t="s">
        <v>305</v>
      </c>
      <c r="E229" s="157" t="str">
        <f>Лік!A13</f>
        <v>ЛІК-10х140</v>
      </c>
      <c r="F229" s="157">
        <f>Лік!B13</f>
        <v>100</v>
      </c>
      <c r="G229" s="157">
        <f>Лік!C13</f>
        <v>300</v>
      </c>
      <c r="H229" s="157" t="str">
        <f>Лік!D13</f>
        <v>243,24</v>
      </c>
      <c r="I229" s="157">
        <f>Лік!E13</f>
        <v>0</v>
      </c>
      <c r="J229" s="156">
        <f t="shared" si="38"/>
        <v>0</v>
      </c>
      <c r="K229" s="155" t="e">
        <f t="shared" si="37"/>
        <v>#VALUE!</v>
      </c>
      <c r="N229" s="152" t="str">
        <v/>
      </c>
      <c r="O229" s="152" t="str">
        <v/>
      </c>
      <c r="P229" s="152" t="str">
        <v/>
      </c>
      <c r="Q229" s="152" t="str">
        <v/>
      </c>
      <c r="R229" s="152" t="str">
        <v/>
      </c>
      <c r="S229" s="152" t="str">
        <v/>
      </c>
      <c r="T229" s="152" t="str">
        <v/>
      </c>
      <c r="U229" s="152" t="str">
        <v/>
      </c>
      <c r="V229" s="152" t="str">
        <v/>
      </c>
      <c r="W229" s="152" t="str">
        <v/>
      </c>
      <c r="X229" s="152" t="str">
        <v/>
      </c>
    </row>
    <row r="230" spans="1:24">
      <c r="A230" s="275" t="s">
        <v>968</v>
      </c>
      <c r="B230" s="152" t="s">
        <v>56</v>
      </c>
      <c r="C230" s="152" t="s">
        <v>305</v>
      </c>
      <c r="E230" s="157" t="str">
        <f>Лік!A14</f>
        <v>ЛІК-10х160</v>
      </c>
      <c r="F230" s="157">
        <f>Лік!B14</f>
        <v>50</v>
      </c>
      <c r="G230" s="157">
        <f>Лік!C14</f>
        <v>250</v>
      </c>
      <c r="H230" s="157" t="str">
        <f>Лік!D14</f>
        <v>277,92</v>
      </c>
      <c r="I230" s="157">
        <f>Лік!E14</f>
        <v>0</v>
      </c>
      <c r="J230" s="156">
        <f t="shared" si="38"/>
        <v>0</v>
      </c>
      <c r="K230" s="155" t="e">
        <f t="shared" si="37"/>
        <v>#VALUE!</v>
      </c>
      <c r="N230" s="152" t="str">
        <v/>
      </c>
      <c r="O230" s="152" t="str">
        <v/>
      </c>
      <c r="P230" s="152" t="str">
        <v/>
      </c>
      <c r="Q230" s="152" t="str">
        <v/>
      </c>
      <c r="R230" s="152" t="str">
        <v/>
      </c>
      <c r="S230" s="152" t="str">
        <v/>
      </c>
      <c r="T230" s="152" t="str">
        <v/>
      </c>
      <c r="U230" s="152" t="str">
        <v/>
      </c>
      <c r="V230" s="152" t="str">
        <v/>
      </c>
      <c r="W230" s="152" t="str">
        <v/>
      </c>
      <c r="X230" s="152" t="str">
        <v/>
      </c>
    </row>
    <row r="231" spans="1:24">
      <c r="A231" s="275" t="s">
        <v>969</v>
      </c>
      <c r="B231" s="152" t="s">
        <v>56</v>
      </c>
      <c r="C231" s="152" t="s">
        <v>305</v>
      </c>
      <c r="E231" s="157" t="str">
        <f>Лік!A15</f>
        <v>ЛІК-10х180</v>
      </c>
      <c r="F231" s="157">
        <f>Лік!B15</f>
        <v>50</v>
      </c>
      <c r="G231" s="157">
        <f>Лік!C15</f>
        <v>250</v>
      </c>
      <c r="H231" s="157" t="str">
        <f>Лік!D15</f>
        <v>304,08</v>
      </c>
      <c r="I231" s="157">
        <f>Лік!E15</f>
        <v>0</v>
      </c>
      <c r="J231" s="156">
        <f t="shared" si="38"/>
        <v>0</v>
      </c>
      <c r="K231" s="155" t="e">
        <f t="shared" si="37"/>
        <v>#VALUE!</v>
      </c>
      <c r="N231" s="152" t="str">
        <v/>
      </c>
      <c r="O231" s="152" t="str">
        <v/>
      </c>
      <c r="P231" s="152" t="str">
        <v/>
      </c>
      <c r="Q231" s="152" t="str">
        <v/>
      </c>
      <c r="R231" s="152" t="str">
        <v/>
      </c>
      <c r="S231" s="152" t="str">
        <v/>
      </c>
      <c r="T231" s="152" t="str">
        <v/>
      </c>
      <c r="U231" s="152" t="str">
        <v/>
      </c>
      <c r="V231" s="152" t="str">
        <v/>
      </c>
      <c r="W231" s="152" t="str">
        <v/>
      </c>
      <c r="X231" s="152" t="str">
        <v/>
      </c>
    </row>
    <row r="232" spans="1:24">
      <c r="A232" s="275" t="s">
        <v>970</v>
      </c>
      <c r="B232" s="152" t="s">
        <v>56</v>
      </c>
      <c r="C232" s="152" t="s">
        <v>305</v>
      </c>
      <c r="E232" s="157" t="str">
        <f>Лік!A16</f>
        <v>ЛІК-10х200</v>
      </c>
      <c r="F232" s="157">
        <f>Лік!B16</f>
        <v>50</v>
      </c>
      <c r="G232" s="157">
        <f>Лік!C16</f>
        <v>200</v>
      </c>
      <c r="H232" s="157" t="str">
        <f>Лік!D16</f>
        <v>335,16</v>
      </c>
      <c r="I232" s="157">
        <f>Лік!E16</f>
        <v>0</v>
      </c>
      <c r="J232" s="156">
        <f t="shared" ref="J232:J233" si="39">I232*G232/100</f>
        <v>0</v>
      </c>
      <c r="K232" s="155" t="e">
        <f t="shared" si="37"/>
        <v>#VALUE!</v>
      </c>
      <c r="N232" s="152" t="str">
        <v/>
      </c>
      <c r="O232" s="152" t="str">
        <v/>
      </c>
      <c r="P232" s="152" t="str">
        <v/>
      </c>
      <c r="Q232" s="152" t="str">
        <v/>
      </c>
      <c r="R232" s="152" t="str">
        <v/>
      </c>
      <c r="S232" s="152" t="str">
        <v/>
      </c>
      <c r="T232" s="152" t="str">
        <v/>
      </c>
      <c r="U232" s="152" t="str">
        <v/>
      </c>
      <c r="V232" s="152" t="str">
        <v/>
      </c>
      <c r="W232" s="152" t="str">
        <v/>
      </c>
      <c r="X232" s="152" t="str">
        <v/>
      </c>
    </row>
    <row r="233" spans="1:24">
      <c r="A233" s="275" t="s">
        <v>971</v>
      </c>
      <c r="B233" s="152" t="s">
        <v>56</v>
      </c>
      <c r="C233" s="152" t="s">
        <v>305</v>
      </c>
      <c r="D233" s="152" t="s">
        <v>544</v>
      </c>
      <c r="E233" s="157" t="str">
        <f>Лік!A17</f>
        <v>ЛІК-10х220</v>
      </c>
      <c r="F233" s="157">
        <f>Лік!B17</f>
        <v>50</v>
      </c>
      <c r="G233" s="157">
        <f>Лік!C17</f>
        <v>200</v>
      </c>
      <c r="H233" s="157" t="str">
        <f>Лік!D17</f>
        <v>375,84</v>
      </c>
      <c r="I233" s="157">
        <f>Лік!E17</f>
        <v>0</v>
      </c>
      <c r="J233" s="156">
        <f t="shared" si="39"/>
        <v>0</v>
      </c>
      <c r="K233" s="155" t="e">
        <f t="shared" si="37"/>
        <v>#VALUE!</v>
      </c>
      <c r="N233" s="152" t="str">
        <v/>
      </c>
      <c r="O233" s="152" t="str">
        <v/>
      </c>
      <c r="P233" s="152" t="str">
        <v/>
      </c>
      <c r="Q233" s="152" t="str">
        <v/>
      </c>
      <c r="R233" s="152" t="str">
        <v/>
      </c>
      <c r="S233" s="152" t="str">
        <v/>
      </c>
      <c r="T233" s="152" t="str">
        <v/>
      </c>
      <c r="U233" s="152" t="str">
        <v/>
      </c>
      <c r="V233" s="152" t="str">
        <v/>
      </c>
      <c r="W233" s="152" t="str">
        <v/>
      </c>
      <c r="X233" s="152" t="str">
        <v/>
      </c>
    </row>
    <row r="234" spans="1:24">
      <c r="A234" s="275" t="s">
        <v>972</v>
      </c>
      <c r="B234" s="152" t="s">
        <v>56</v>
      </c>
      <c r="C234" s="152" t="s">
        <v>305</v>
      </c>
      <c r="E234" s="152" t="str">
        <f>Ліно!A18</f>
        <v>ЛІНО-135</v>
      </c>
      <c r="F234" s="152">
        <f>Ліно!B18</f>
        <v>100</v>
      </c>
      <c r="G234" s="152">
        <f>Ліно!C18</f>
        <v>200</v>
      </c>
      <c r="H234" s="152" t="str">
        <f>Ліно!D18</f>
        <v>195,36</v>
      </c>
      <c r="I234" s="152">
        <f>Ліно!E18</f>
        <v>0</v>
      </c>
      <c r="J234" s="156">
        <f t="shared" ref="J234:J237" si="40">I234*G234/100</f>
        <v>0</v>
      </c>
      <c r="K234" s="155" t="e">
        <f t="shared" ref="K234:K236" si="41">(I234*G234/100)*H234</f>
        <v>#VALUE!</v>
      </c>
      <c r="N234" s="152" t="str">
        <v/>
      </c>
      <c r="O234" s="152" t="str">
        <v/>
      </c>
      <c r="P234" s="152" t="str">
        <v/>
      </c>
      <c r="Q234" s="152" t="str">
        <v/>
      </c>
      <c r="R234" s="152" t="str">
        <v/>
      </c>
      <c r="S234" s="152" t="str">
        <v/>
      </c>
      <c r="T234" s="152" t="str">
        <v/>
      </c>
      <c r="U234" s="152" t="str">
        <v/>
      </c>
      <c r="V234" s="152" t="str">
        <v/>
      </c>
      <c r="W234" s="152" t="str">
        <v/>
      </c>
      <c r="X234" s="152" t="str">
        <v/>
      </c>
    </row>
    <row r="235" spans="1:24">
      <c r="A235" s="275" t="s">
        <v>973</v>
      </c>
      <c r="B235" s="152" t="s">
        <v>56</v>
      </c>
      <c r="C235" s="152" t="s">
        <v>305</v>
      </c>
      <c r="E235" s="152" t="str">
        <f>Ліно!A19</f>
        <v>ЛІНО-155</v>
      </c>
      <c r="F235" s="152">
        <f>Ліно!B19</f>
        <v>50</v>
      </c>
      <c r="G235" s="152">
        <f>Ліно!C19</f>
        <v>200</v>
      </c>
      <c r="H235" s="152" t="str">
        <f>Ліно!D19</f>
        <v>227,52</v>
      </c>
      <c r="I235" s="152">
        <f>Ліно!E19</f>
        <v>0</v>
      </c>
      <c r="J235" s="156">
        <f t="shared" si="40"/>
        <v>0</v>
      </c>
      <c r="K235" s="155" t="e">
        <f t="shared" si="41"/>
        <v>#VALUE!</v>
      </c>
      <c r="N235" s="152" t="str">
        <v/>
      </c>
      <c r="O235" s="152" t="str">
        <v/>
      </c>
      <c r="P235" s="152" t="str">
        <v/>
      </c>
      <c r="Q235" s="152" t="str">
        <v/>
      </c>
      <c r="R235" s="152" t="str">
        <v/>
      </c>
      <c r="S235" s="152" t="str">
        <v/>
      </c>
      <c r="T235" s="152" t="str">
        <v/>
      </c>
      <c r="U235" s="152" t="str">
        <v/>
      </c>
      <c r="V235" s="152" t="str">
        <v/>
      </c>
      <c r="W235" s="152" t="str">
        <v/>
      </c>
      <c r="X235" s="152" t="str">
        <v/>
      </c>
    </row>
    <row r="236" spans="1:24">
      <c r="A236" s="275" t="s">
        <v>974</v>
      </c>
      <c r="B236" s="152" t="s">
        <v>56</v>
      </c>
      <c r="C236" s="152" t="s">
        <v>305</v>
      </c>
      <c r="E236" s="152" t="str">
        <f>Ліно!A20</f>
        <v>ЛІНО-185</v>
      </c>
      <c r="F236" s="152">
        <f>Ліно!B20</f>
        <v>50</v>
      </c>
      <c r="G236" s="152">
        <f>Ліно!C20</f>
        <v>150</v>
      </c>
      <c r="H236" s="152" t="str">
        <f>Ліно!D20</f>
        <v>267,36</v>
      </c>
      <c r="I236" s="152">
        <f>Ліно!E20</f>
        <v>0</v>
      </c>
      <c r="J236" s="156">
        <f t="shared" si="40"/>
        <v>0</v>
      </c>
      <c r="K236" s="155" t="e">
        <f t="shared" si="41"/>
        <v>#VALUE!</v>
      </c>
      <c r="N236" s="152" t="str">
        <v/>
      </c>
      <c r="O236" s="152" t="str">
        <v/>
      </c>
      <c r="P236" s="152" t="str">
        <v/>
      </c>
      <c r="Q236" s="152" t="str">
        <v/>
      </c>
      <c r="R236" s="152" t="str">
        <v/>
      </c>
      <c r="S236" s="152" t="str">
        <v/>
      </c>
      <c r="T236" s="152" t="str">
        <v/>
      </c>
      <c r="U236" s="152" t="str">
        <v/>
      </c>
      <c r="V236" s="152" t="str">
        <v/>
      </c>
      <c r="W236" s="152" t="str">
        <v/>
      </c>
      <c r="X236" s="152" t="str">
        <v/>
      </c>
    </row>
    <row r="237" spans="1:24">
      <c r="A237" s="275" t="s">
        <v>975</v>
      </c>
      <c r="B237" s="152" t="s">
        <v>56</v>
      </c>
      <c r="C237" s="152" t="s">
        <v>305</v>
      </c>
      <c r="E237" s="152" t="str">
        <f>Ліно!A21</f>
        <v>ЛІНО-235</v>
      </c>
      <c r="F237" s="152">
        <f>Ліно!B21</f>
        <v>50</v>
      </c>
      <c r="G237" s="152">
        <f>Ліно!C21</f>
        <v>150</v>
      </c>
      <c r="H237" s="152" t="str">
        <f>Ліно!D21</f>
        <v>333,24</v>
      </c>
      <c r="I237" s="152">
        <f>Ліно!E21</f>
        <v>0</v>
      </c>
      <c r="J237" s="156">
        <f t="shared" si="40"/>
        <v>0</v>
      </c>
      <c r="K237" s="155" t="e">
        <f t="shared" ref="K237" si="42">(I237*G237/100)*H237</f>
        <v>#VALUE!</v>
      </c>
      <c r="N237" s="152" t="str">
        <v/>
      </c>
      <c r="O237" s="152" t="str">
        <v/>
      </c>
      <c r="P237" s="152" t="str">
        <v/>
      </c>
      <c r="Q237" s="152" t="str">
        <v/>
      </c>
      <c r="R237" s="152" t="str">
        <v/>
      </c>
      <c r="S237" s="152" t="str">
        <v/>
      </c>
      <c r="T237" s="152" t="str">
        <v/>
      </c>
      <c r="U237" s="152" t="str">
        <v/>
      </c>
      <c r="V237" s="152" t="str">
        <v/>
      </c>
      <c r="W237" s="152" t="str">
        <v/>
      </c>
      <c r="X237" s="152" t="str">
        <v/>
      </c>
    </row>
    <row r="238" spans="1:24">
      <c r="A238" s="275">
        <v>0</v>
      </c>
      <c r="B238" s="152" t="s">
        <v>306</v>
      </c>
      <c r="C238" s="152" t="s">
        <v>306</v>
      </c>
      <c r="D238" s="152" t="s">
        <v>259</v>
      </c>
      <c r="E238" s="152" t="str">
        <f>CONCATENATE('Хп, Хс, Хк'!G51," ",'Хп, Хс, Хк'!H51)</f>
        <v xml:space="preserve"> </v>
      </c>
      <c r="F238" s="152" t="s">
        <v>196</v>
      </c>
      <c r="G238" s="152" t="s">
        <v>196</v>
      </c>
      <c r="H238" s="156">
        <f>'Хп, Хс, Хк'!J51</f>
        <v>0</v>
      </c>
      <c r="I238" s="157">
        <f>'Хп, Хс, Хк'!K51</f>
        <v>0</v>
      </c>
      <c r="J238" s="156" t="s">
        <v>196</v>
      </c>
      <c r="K238" s="155">
        <f t="shared" ref="K238:K242" si="43">(I238)*H238</f>
        <v>0</v>
      </c>
      <c r="N238" s="152" t="str">
        <v/>
      </c>
      <c r="O238" s="152" t="str">
        <v/>
      </c>
      <c r="P238" s="152" t="str">
        <v/>
      </c>
      <c r="Q238" s="152" t="str">
        <v/>
      </c>
      <c r="R238" s="152" t="str">
        <v/>
      </c>
      <c r="S238" s="152" t="str">
        <v/>
      </c>
      <c r="T238" s="152" t="str">
        <v/>
      </c>
      <c r="U238" s="152" t="str">
        <v/>
      </c>
      <c r="V238" s="152" t="str">
        <v/>
      </c>
      <c r="W238" s="152" t="str">
        <v/>
      </c>
      <c r="X238" s="152" t="str">
        <v/>
      </c>
    </row>
    <row r="239" spans="1:24">
      <c r="A239" s="275">
        <v>0</v>
      </c>
      <c r="B239" s="152" t="s">
        <v>306</v>
      </c>
      <c r="C239" s="152" t="s">
        <v>306</v>
      </c>
      <c r="E239" s="152" t="str">
        <f>CONCATENATE('Хп, Хс, Хк'!G59," ",'Хп, Хс, Хк'!H59)</f>
        <v xml:space="preserve"> </v>
      </c>
      <c r="F239" s="152" t="s">
        <v>196</v>
      </c>
      <c r="G239" s="152" t="s">
        <v>196</v>
      </c>
      <c r="H239" s="156">
        <f>'Хп, Хс, Хк'!J59</f>
        <v>0</v>
      </c>
      <c r="I239" s="157">
        <f>'Хп, Хс, Хк'!K59</f>
        <v>0</v>
      </c>
      <c r="J239" s="156" t="s">
        <v>196</v>
      </c>
      <c r="K239" s="155">
        <f t="shared" si="43"/>
        <v>0</v>
      </c>
      <c r="N239" s="152" t="str">
        <v/>
      </c>
      <c r="O239" s="152" t="str">
        <v/>
      </c>
      <c r="P239" s="152" t="str">
        <v/>
      </c>
      <c r="Q239" s="152" t="str">
        <v/>
      </c>
      <c r="R239" s="152" t="str">
        <v/>
      </c>
      <c r="S239" s="152" t="str">
        <v/>
      </c>
      <c r="T239" s="152" t="str">
        <v/>
      </c>
      <c r="U239" s="152" t="str">
        <v/>
      </c>
      <c r="V239" s="152" t="str">
        <v/>
      </c>
      <c r="W239" s="152" t="str">
        <v/>
      </c>
      <c r="X239" s="152" t="str">
        <v/>
      </c>
    </row>
    <row r="240" spans="1:24">
      <c r="A240" s="275" t="s">
        <v>1060</v>
      </c>
      <c r="B240" s="152" t="s">
        <v>56</v>
      </c>
      <c r="C240" s="152" t="s">
        <v>305</v>
      </c>
      <c r="D240" s="152" t="s">
        <v>270</v>
      </c>
      <c r="E240" s="157" t="str">
        <f>Лім!A21</f>
        <v>ЛІМ-10х260</v>
      </c>
      <c r="F240" s="157" t="e">
        <f>Лім!#REF!</f>
        <v>#REF!</v>
      </c>
      <c r="G240" s="157">
        <f>Лім!B21</f>
        <v>150</v>
      </c>
      <c r="H240" s="157" t="str">
        <f>Лім!C21</f>
        <v>571,68</v>
      </c>
      <c r="I240" s="157">
        <f>Лім!D21</f>
        <v>0</v>
      </c>
      <c r="J240" s="156">
        <f t="shared" ref="J240" si="44">I240*G240/100</f>
        <v>0</v>
      </c>
      <c r="K240" s="155" t="e">
        <f t="shared" ref="K240:K241" si="45">(I240*G240/100)*H240</f>
        <v>#VALUE!</v>
      </c>
      <c r="N240" s="152" t="str">
        <v/>
      </c>
      <c r="O240" s="152" t="str">
        <v/>
      </c>
      <c r="P240" s="152" t="str">
        <v/>
      </c>
      <c r="Q240" s="152" t="str">
        <v/>
      </c>
      <c r="R240" s="152" t="str">
        <v/>
      </c>
      <c r="S240" s="152" t="str">
        <v/>
      </c>
      <c r="T240" s="152" t="str">
        <v/>
      </c>
      <c r="U240" s="152" t="str">
        <v/>
      </c>
      <c r="V240" s="152" t="str">
        <v/>
      </c>
      <c r="W240" s="152" t="str">
        <v/>
      </c>
      <c r="X240" s="152" t="str">
        <v/>
      </c>
    </row>
    <row r="241" spans="1:24">
      <c r="A241" s="275" t="s">
        <v>976</v>
      </c>
      <c r="B241" s="152" t="s">
        <v>56</v>
      </c>
      <c r="C241" s="152" t="s">
        <v>304</v>
      </c>
      <c r="E241" s="156" t="str">
        <f>ТД!A21</f>
        <v>ТД–10х220</v>
      </c>
      <c r="F241" s="156">
        <f>ТД!B21</f>
        <v>50</v>
      </c>
      <c r="G241" s="156">
        <f>ТД!C21</f>
        <v>500</v>
      </c>
      <c r="H241" s="156" t="str">
        <f>ТД!D21</f>
        <v>132,96</v>
      </c>
      <c r="I241" s="156">
        <f>ТД!F21</f>
        <v>0</v>
      </c>
      <c r="J241" s="156">
        <f>I241*G241/100</f>
        <v>0</v>
      </c>
      <c r="K241" s="155" t="e">
        <f t="shared" si="45"/>
        <v>#VALUE!</v>
      </c>
      <c r="N241" s="152" t="str">
        <v/>
      </c>
      <c r="O241" s="152" t="str">
        <v/>
      </c>
      <c r="P241" s="152" t="str">
        <v/>
      </c>
      <c r="Q241" s="152" t="str">
        <v/>
      </c>
      <c r="R241" s="152" t="str">
        <v/>
      </c>
      <c r="S241" s="152" t="str">
        <v/>
      </c>
      <c r="T241" s="152" t="str">
        <v/>
      </c>
      <c r="U241" s="152" t="str">
        <v/>
      </c>
      <c r="V241" s="152" t="str">
        <v/>
      </c>
      <c r="W241" s="152" t="str">
        <v/>
      </c>
      <c r="X241" s="152" t="str">
        <v/>
      </c>
    </row>
    <row r="242" spans="1:24">
      <c r="A242" s="275">
        <v>0</v>
      </c>
      <c r="B242" s="152" t="s">
        <v>306</v>
      </c>
      <c r="C242" s="152" t="s">
        <v>306</v>
      </c>
      <c r="D242" s="152" t="s">
        <v>260</v>
      </c>
      <c r="E242" s="152" t="str">
        <f>CONCATENATE('Хп, Хс, Хк'!G62," ",'Хп, Хс, Хк'!H62)</f>
        <v xml:space="preserve"> </v>
      </c>
      <c r="F242" s="152" t="s">
        <v>196</v>
      </c>
      <c r="G242" s="152" t="s">
        <v>196</v>
      </c>
      <c r="H242" s="156">
        <f>'Хп, Хс, Хк'!J62</f>
        <v>0</v>
      </c>
      <c r="I242" s="157">
        <f>'Хп, Хс, Хк'!K62</f>
        <v>0</v>
      </c>
      <c r="J242" s="156" t="s">
        <v>196</v>
      </c>
      <c r="K242" s="155">
        <f t="shared" si="43"/>
        <v>0</v>
      </c>
      <c r="N242" s="152" t="str">
        <v/>
      </c>
      <c r="O242" s="152" t="str">
        <v/>
      </c>
      <c r="P242" s="152" t="str">
        <v/>
      </c>
      <c r="Q242" s="152" t="str">
        <v/>
      </c>
      <c r="R242" s="152" t="str">
        <v/>
      </c>
      <c r="S242" s="152" t="str">
        <v/>
      </c>
      <c r="T242" s="152" t="str">
        <v/>
      </c>
      <c r="U242" s="152" t="str">
        <v/>
      </c>
      <c r="V242" s="152" t="str">
        <v/>
      </c>
      <c r="W242" s="152" t="str">
        <v/>
      </c>
      <c r="X242" s="152" t="str">
        <v/>
      </c>
    </row>
    <row r="243" spans="1:24">
      <c r="A243" s="275"/>
      <c r="E243" s="156"/>
      <c r="H243" s="156"/>
      <c r="I243" s="157"/>
      <c r="J243" s="156"/>
      <c r="K243" s="155"/>
      <c r="N243" s="152" t="str">
        <v/>
      </c>
      <c r="O243" s="152" t="str">
        <v/>
      </c>
      <c r="P243" s="152" t="str">
        <v/>
      </c>
      <c r="Q243" s="152" t="str">
        <v/>
      </c>
      <c r="R243" s="152" t="str">
        <v/>
      </c>
      <c r="S243" s="152" t="str">
        <v/>
      </c>
      <c r="T243" s="152" t="str">
        <v/>
      </c>
      <c r="U243" s="152" t="str">
        <v/>
      </c>
      <c r="V243" s="152" t="str">
        <v/>
      </c>
      <c r="W243" s="152" t="str">
        <v/>
      </c>
      <c r="X243" s="152" t="str">
        <v/>
      </c>
    </row>
    <row r="244" spans="1:24">
      <c r="A244" s="275" t="s">
        <v>1006</v>
      </c>
      <c r="B244" s="152" t="s">
        <v>56</v>
      </c>
      <c r="C244" s="152" t="s">
        <v>305</v>
      </c>
      <c r="D244" s="152" t="s">
        <v>999</v>
      </c>
      <c r="E244" s="157" t="str">
        <f>Лімк!A14</f>
        <v>ЛІМК-10х120</v>
      </c>
      <c r="F244" s="157">
        <v>0</v>
      </c>
      <c r="G244" s="157">
        <f>Лімк!B14</f>
        <v>300</v>
      </c>
      <c r="H244" s="157" t="str">
        <f>Лімк!C14</f>
        <v>265,44</v>
      </c>
      <c r="I244" s="157">
        <f>Лімк!D14</f>
        <v>0</v>
      </c>
      <c r="J244" s="156">
        <f t="shared" ref="J244" si="46">I244*G244/100</f>
        <v>0</v>
      </c>
      <c r="K244" s="155" t="e">
        <f t="shared" ref="K244" si="47">(I244*G244/100)*H244</f>
        <v>#VALUE!</v>
      </c>
      <c r="N244" s="152" t="str">
        <v/>
      </c>
      <c r="O244" s="152" t="str">
        <v/>
      </c>
      <c r="P244" s="152" t="str">
        <v/>
      </c>
      <c r="Q244" s="152" t="str">
        <v/>
      </c>
      <c r="R244" s="152" t="str">
        <v/>
      </c>
      <c r="S244" s="152" t="str">
        <v/>
      </c>
      <c r="T244" s="152" t="str">
        <v/>
      </c>
      <c r="U244" s="152" t="str">
        <v/>
      </c>
      <c r="V244" s="152" t="str">
        <v/>
      </c>
      <c r="W244" s="152" t="str">
        <v/>
      </c>
      <c r="X244" s="152" t="str">
        <v/>
      </c>
    </row>
    <row r="245" spans="1:24">
      <c r="A245" s="275" t="s">
        <v>1007</v>
      </c>
      <c r="B245" s="152" t="s">
        <v>56</v>
      </c>
      <c r="C245" s="152" t="s">
        <v>305</v>
      </c>
      <c r="E245" s="157" t="str">
        <f>Лімк!A15</f>
        <v>ЛІМК-10х140</v>
      </c>
      <c r="F245" s="157">
        <v>0</v>
      </c>
      <c r="G245" s="157">
        <f>Лімк!B15</f>
        <v>250</v>
      </c>
      <c r="H245" s="157" t="str">
        <f>Лімк!C15</f>
        <v>292,08</v>
      </c>
      <c r="I245" s="157">
        <f>Лімк!D15</f>
        <v>0</v>
      </c>
      <c r="J245" s="156">
        <f t="shared" ref="J245:J249" si="48">I245*G245/100</f>
        <v>0</v>
      </c>
      <c r="K245" s="155" t="e">
        <f t="shared" ref="K245:K249" si="49">(I245*G245/100)*H245</f>
        <v>#VALUE!</v>
      </c>
      <c r="N245" s="152" t="str">
        <v/>
      </c>
      <c r="O245" s="152" t="str">
        <v/>
      </c>
      <c r="P245" s="152" t="str">
        <v/>
      </c>
      <c r="Q245" s="152" t="str">
        <v/>
      </c>
      <c r="R245" s="152" t="str">
        <v/>
      </c>
      <c r="S245" s="152" t="str">
        <v/>
      </c>
      <c r="T245" s="152" t="str">
        <v/>
      </c>
      <c r="U245" s="152" t="str">
        <v/>
      </c>
      <c r="V245" s="152" t="str">
        <v/>
      </c>
      <c r="W245" s="152" t="str">
        <v/>
      </c>
      <c r="X245" s="152" t="str">
        <v/>
      </c>
    </row>
    <row r="246" spans="1:24">
      <c r="A246" s="275" t="s">
        <v>1008</v>
      </c>
      <c r="B246" s="152" t="s">
        <v>56</v>
      </c>
      <c r="C246" s="152" t="s">
        <v>305</v>
      </c>
      <c r="E246" s="157" t="str">
        <f>Лімк!A16</f>
        <v>ЛІМК-10х160</v>
      </c>
      <c r="F246" s="157">
        <v>0</v>
      </c>
      <c r="G246" s="157">
        <f>Лімк!B16</f>
        <v>200</v>
      </c>
      <c r="H246" s="157" t="str">
        <f>Лімк!C16</f>
        <v>328,08</v>
      </c>
      <c r="I246" s="157">
        <f>Лімк!D16</f>
        <v>0</v>
      </c>
      <c r="J246" s="156">
        <f t="shared" si="48"/>
        <v>0</v>
      </c>
      <c r="K246" s="155" t="e">
        <f t="shared" si="49"/>
        <v>#VALUE!</v>
      </c>
      <c r="N246" s="152" t="str">
        <v/>
      </c>
      <c r="O246" s="152" t="str">
        <v/>
      </c>
      <c r="P246" s="152" t="str">
        <v/>
      </c>
      <c r="Q246" s="152" t="str">
        <v/>
      </c>
      <c r="R246" s="152" t="str">
        <v/>
      </c>
      <c r="S246" s="152" t="str">
        <v/>
      </c>
      <c r="T246" s="152" t="str">
        <v/>
      </c>
      <c r="U246" s="152" t="str">
        <v/>
      </c>
      <c r="V246" s="152" t="str">
        <v/>
      </c>
      <c r="W246" s="152" t="str">
        <v/>
      </c>
      <c r="X246" s="152" t="str">
        <v/>
      </c>
    </row>
    <row r="247" spans="1:24">
      <c r="A247" s="275" t="s">
        <v>1009</v>
      </c>
      <c r="B247" s="152" t="s">
        <v>56</v>
      </c>
      <c r="C247" s="152" t="s">
        <v>305</v>
      </c>
      <c r="E247" s="157" t="str">
        <f>Лімк!A17</f>
        <v>ЛІМК-10х180</v>
      </c>
      <c r="F247" s="157">
        <v>0</v>
      </c>
      <c r="G247" s="157">
        <f>Лімк!B17</f>
        <v>200</v>
      </c>
      <c r="H247" s="157" t="str">
        <f>Лімк!C17</f>
        <v>348,60</v>
      </c>
      <c r="I247" s="157">
        <f>Лімк!D17</f>
        <v>0</v>
      </c>
      <c r="J247" s="156">
        <f t="shared" si="48"/>
        <v>0</v>
      </c>
      <c r="K247" s="155" t="e">
        <f t="shared" si="49"/>
        <v>#VALUE!</v>
      </c>
      <c r="N247" s="152" t="str">
        <v/>
      </c>
      <c r="O247" s="152" t="str">
        <v/>
      </c>
      <c r="P247" s="152" t="str">
        <v/>
      </c>
      <c r="Q247" s="152" t="str">
        <v/>
      </c>
      <c r="R247" s="152" t="str">
        <v/>
      </c>
      <c r="S247" s="152" t="str">
        <v/>
      </c>
      <c r="T247" s="152" t="str">
        <v/>
      </c>
      <c r="U247" s="152" t="str">
        <v/>
      </c>
      <c r="V247" s="152" t="str">
        <v/>
      </c>
      <c r="W247" s="152" t="str">
        <v/>
      </c>
      <c r="X247" s="152" t="str">
        <v/>
      </c>
    </row>
    <row r="248" spans="1:24">
      <c r="A248" s="275" t="s">
        <v>1010</v>
      </c>
      <c r="B248" s="152" t="s">
        <v>56</v>
      </c>
      <c r="C248" s="152" t="s">
        <v>305</v>
      </c>
      <c r="E248" s="157" t="str">
        <f>Лімк!A18</f>
        <v>ЛІМК-10х200</v>
      </c>
      <c r="F248" s="157">
        <v>0</v>
      </c>
      <c r="G248" s="157">
        <f>Лімк!B18</f>
        <v>150</v>
      </c>
      <c r="H248" s="157" t="str">
        <f>Лімк!C18</f>
        <v>384,96</v>
      </c>
      <c r="I248" s="157">
        <f>Лімк!D18</f>
        <v>0</v>
      </c>
      <c r="J248" s="156">
        <f t="shared" si="48"/>
        <v>0</v>
      </c>
      <c r="K248" s="155" t="e">
        <f t="shared" si="49"/>
        <v>#VALUE!</v>
      </c>
      <c r="N248" s="152" t="str">
        <v/>
      </c>
      <c r="O248" s="152" t="str">
        <v/>
      </c>
      <c r="P248" s="152" t="str">
        <v/>
      </c>
      <c r="Q248" s="152" t="str">
        <v/>
      </c>
      <c r="R248" s="152" t="str">
        <v/>
      </c>
      <c r="S248" s="152" t="str">
        <v/>
      </c>
      <c r="T248" s="152" t="str">
        <v/>
      </c>
      <c r="U248" s="152" t="str">
        <v/>
      </c>
      <c r="V248" s="152" t="str">
        <v/>
      </c>
      <c r="W248" s="152" t="str">
        <v/>
      </c>
      <c r="X248" s="152" t="str">
        <v/>
      </c>
    </row>
    <row r="249" spans="1:24">
      <c r="A249" s="275" t="s">
        <v>1011</v>
      </c>
      <c r="B249" s="152" t="s">
        <v>56</v>
      </c>
      <c r="C249" s="152" t="s">
        <v>305</v>
      </c>
      <c r="E249" s="157" t="str">
        <f>Лімк!A19</f>
        <v>ЛІМК-10х220</v>
      </c>
      <c r="F249" s="157">
        <v>0</v>
      </c>
      <c r="G249" s="157">
        <f>Лімк!B19</f>
        <v>150</v>
      </c>
      <c r="H249" s="157" t="str">
        <f>Лімк!C19</f>
        <v>413,28</v>
      </c>
      <c r="I249" s="157">
        <f>Лімк!D19</f>
        <v>0</v>
      </c>
      <c r="J249" s="156">
        <f t="shared" si="48"/>
        <v>0</v>
      </c>
      <c r="K249" s="155" t="e">
        <f t="shared" si="49"/>
        <v>#VALUE!</v>
      </c>
      <c r="N249" s="152" t="str">
        <v/>
      </c>
      <c r="O249" s="152" t="str">
        <v/>
      </c>
      <c r="P249" s="152" t="str">
        <v/>
      </c>
      <c r="Q249" s="152" t="str">
        <v/>
      </c>
      <c r="R249" s="152" t="str">
        <v/>
      </c>
      <c r="S249" s="152" t="str">
        <v/>
      </c>
      <c r="T249" s="152" t="str">
        <v/>
      </c>
      <c r="U249" s="152" t="str">
        <v/>
      </c>
      <c r="V249" s="152" t="str">
        <v/>
      </c>
      <c r="W249" s="152" t="str">
        <v/>
      </c>
      <c r="X249" s="152" t="str">
        <v/>
      </c>
    </row>
    <row r="250" spans="1:24">
      <c r="A250" s="275"/>
      <c r="E250" s="156"/>
      <c r="H250" s="156"/>
      <c r="I250" s="157"/>
      <c r="J250" s="156"/>
      <c r="K250" s="155"/>
      <c r="N250" s="152" t="str">
        <v/>
      </c>
      <c r="O250" s="152" t="str">
        <v/>
      </c>
      <c r="P250" s="152" t="str">
        <v/>
      </c>
      <c r="Q250" s="152" t="str">
        <v/>
      </c>
      <c r="R250" s="152" t="str">
        <v/>
      </c>
      <c r="S250" s="152" t="str">
        <v/>
      </c>
      <c r="T250" s="152" t="str">
        <v/>
      </c>
      <c r="U250" s="152" t="str">
        <v/>
      </c>
      <c r="V250" s="152" t="str">
        <v/>
      </c>
      <c r="W250" s="152" t="str">
        <v/>
      </c>
      <c r="X250" s="152" t="str">
        <v/>
      </c>
    </row>
    <row r="251" spans="1:24">
      <c r="A251" s="275"/>
      <c r="E251" s="156"/>
      <c r="H251" s="156"/>
      <c r="I251" s="157"/>
      <c r="J251" s="156"/>
      <c r="K251" s="155"/>
      <c r="N251" s="152" t="str">
        <v/>
      </c>
      <c r="O251" s="152" t="str">
        <v/>
      </c>
      <c r="P251" s="152" t="str">
        <v/>
      </c>
      <c r="Q251" s="152" t="str">
        <v/>
      </c>
      <c r="R251" s="152" t="str">
        <v/>
      </c>
      <c r="S251" s="152" t="str">
        <v/>
      </c>
      <c r="T251" s="152" t="str">
        <v/>
      </c>
      <c r="U251" s="152" t="str">
        <v/>
      </c>
      <c r="V251" s="152" t="str">
        <v/>
      </c>
      <c r="W251" s="152" t="str">
        <v/>
      </c>
      <c r="X251" s="152" t="str">
        <v/>
      </c>
    </row>
    <row r="252" spans="1:24">
      <c r="A252" s="275" t="s">
        <v>1023</v>
      </c>
      <c r="B252" s="152" t="s">
        <v>56</v>
      </c>
      <c r="C252" s="152" t="s">
        <v>305</v>
      </c>
      <c r="E252" s="156" t="str">
        <f>Лім!A22</f>
        <v>ЛІМ-10х300</v>
      </c>
      <c r="F252" s="156" t="e">
        <f>Лім!#REF!</f>
        <v>#REF!</v>
      </c>
      <c r="G252" s="156">
        <f>Лім!B22</f>
        <v>100</v>
      </c>
      <c r="H252" s="156" t="str">
        <f>Лім!C22</f>
        <v>637,08</v>
      </c>
      <c r="I252" s="156">
        <f>Лім!D22</f>
        <v>0</v>
      </c>
      <c r="J252" s="156">
        <f t="shared" ref="J252:J253" si="50">I252*G252/100</f>
        <v>0</v>
      </c>
      <c r="K252" s="155" t="e">
        <f t="shared" ref="K252:K253" si="51">(I252*G252/100)*H252</f>
        <v>#VALUE!</v>
      </c>
      <c r="N252" s="152" t="str">
        <v/>
      </c>
      <c r="O252" s="152" t="str">
        <v/>
      </c>
      <c r="P252" s="152" t="str">
        <v/>
      </c>
      <c r="Q252" s="152" t="str">
        <v/>
      </c>
      <c r="R252" s="152" t="str">
        <v/>
      </c>
      <c r="S252" s="152" t="str">
        <v/>
      </c>
      <c r="T252" s="152" t="str">
        <v/>
      </c>
      <c r="U252" s="152" t="str">
        <v/>
      </c>
      <c r="V252" s="152" t="str">
        <v/>
      </c>
      <c r="W252" s="152" t="str">
        <v/>
      </c>
      <c r="X252" s="152" t="str">
        <v/>
      </c>
    </row>
    <row r="253" spans="1:24">
      <c r="A253" s="275" t="s">
        <v>1027</v>
      </c>
      <c r="B253" s="152" t="s">
        <v>56</v>
      </c>
      <c r="C253" s="152" t="s">
        <v>305</v>
      </c>
      <c r="E253" s="156" t="str">
        <f>Лім!A20</f>
        <v>ЛІМ-10х240</v>
      </c>
      <c r="F253" s="156" t="e">
        <f>Лім!#REF!</f>
        <v>#REF!</v>
      </c>
      <c r="G253" s="156">
        <f>Лім!B20</f>
        <v>150</v>
      </c>
      <c r="H253" s="156" t="str">
        <f>Лім!C20</f>
        <v>534,72</v>
      </c>
      <c r="I253" s="156">
        <f>Лім!D20</f>
        <v>0</v>
      </c>
      <c r="J253" s="156">
        <f t="shared" si="50"/>
        <v>0</v>
      </c>
      <c r="K253" s="155" t="e">
        <f t="shared" si="51"/>
        <v>#VALUE!</v>
      </c>
      <c r="N253" s="152" t="str">
        <v/>
      </c>
      <c r="O253" s="152" t="str">
        <v/>
      </c>
      <c r="P253" s="152" t="str">
        <v/>
      </c>
      <c r="Q253" s="152" t="str">
        <v/>
      </c>
      <c r="R253" s="152" t="str">
        <v/>
      </c>
      <c r="S253" s="152" t="str">
        <v/>
      </c>
      <c r="T253" s="152" t="str">
        <v/>
      </c>
      <c r="U253" s="152" t="str">
        <v/>
      </c>
      <c r="V253" s="152" t="str">
        <v/>
      </c>
      <c r="W253" s="152" t="str">
        <v/>
      </c>
      <c r="X253" s="152" t="str">
        <v/>
      </c>
    </row>
    <row r="254" spans="1:24">
      <c r="A254" s="275" t="s">
        <v>1024</v>
      </c>
      <c r="B254" s="152" t="s">
        <v>56</v>
      </c>
      <c r="C254" s="152" t="s">
        <v>305</v>
      </c>
      <c r="E254" s="156" t="str">
        <f>Лім!A18</f>
        <v>ЛІМ-10х200</v>
      </c>
      <c r="F254" s="156" t="e">
        <f>Лім!#REF!</f>
        <v>#REF!</v>
      </c>
      <c r="G254" s="156">
        <f>Лім!B18</f>
        <v>150</v>
      </c>
      <c r="H254" s="156" t="str">
        <f>Лім!C18</f>
        <v>384,96</v>
      </c>
      <c r="I254" s="156">
        <f>Лім!D18</f>
        <v>0</v>
      </c>
      <c r="J254" s="156">
        <f t="shared" ref="J254:J256" si="52">I254*G254/100</f>
        <v>0</v>
      </c>
      <c r="K254" s="155" t="e">
        <f t="shared" ref="K254:K256" si="53">(I254*G254/100)*H254</f>
        <v>#VALUE!</v>
      </c>
      <c r="N254" s="152" t="str">
        <v/>
      </c>
      <c r="O254" s="152" t="str">
        <v/>
      </c>
      <c r="P254" s="152" t="str">
        <v/>
      </c>
      <c r="Q254" s="152" t="str">
        <v/>
      </c>
      <c r="R254" s="152" t="str">
        <v/>
      </c>
      <c r="S254" s="152" t="str">
        <v/>
      </c>
      <c r="T254" s="152" t="str">
        <v/>
      </c>
      <c r="U254" s="152" t="str">
        <v/>
      </c>
      <c r="V254" s="152" t="str">
        <v/>
      </c>
      <c r="W254" s="155" t="str">
        <v/>
      </c>
      <c r="X254" s="152" t="str">
        <v/>
      </c>
    </row>
    <row r="255" spans="1:24">
      <c r="A255" s="275" t="s">
        <v>1025</v>
      </c>
      <c r="B255" s="152" t="s">
        <v>56</v>
      </c>
      <c r="C255" s="152" t="s">
        <v>305</v>
      </c>
      <c r="E255" s="156" t="str">
        <f>Лім!A14</f>
        <v>ЛІМ-10х120</v>
      </c>
      <c r="F255" s="156" t="e">
        <f>Лім!#REF!</f>
        <v>#REF!</v>
      </c>
      <c r="G255" s="156">
        <f>Лім!B14</f>
        <v>300</v>
      </c>
      <c r="H255" s="156" t="str">
        <f>Лім!C14</f>
        <v>265,44</v>
      </c>
      <c r="I255" s="156">
        <f>Лім!D14</f>
        <v>0</v>
      </c>
      <c r="J255" s="156">
        <f t="shared" ref="J255" si="54">I255*G255/100</f>
        <v>0</v>
      </c>
      <c r="K255" s="155" t="e">
        <f t="shared" si="53"/>
        <v>#VALUE!</v>
      </c>
      <c r="N255" s="152" t="str">
        <v/>
      </c>
      <c r="O255" s="152" t="str">
        <v/>
      </c>
      <c r="P255" s="152" t="str">
        <v/>
      </c>
      <c r="Q255" s="152" t="str">
        <v/>
      </c>
      <c r="R255" s="152" t="str">
        <v/>
      </c>
      <c r="S255" s="152" t="str">
        <v/>
      </c>
      <c r="T255" s="152" t="str">
        <v/>
      </c>
      <c r="U255" s="152" t="str">
        <v/>
      </c>
      <c r="V255" s="152" t="str">
        <v/>
      </c>
      <c r="W255" s="155" t="str">
        <v/>
      </c>
      <c r="X255" s="152" t="str">
        <v/>
      </c>
    </row>
    <row r="256" spans="1:24">
      <c r="A256" s="275" t="s">
        <v>1026</v>
      </c>
      <c r="B256" s="152" t="s">
        <v>56</v>
      </c>
      <c r="C256" s="152" t="s">
        <v>305</v>
      </c>
      <c r="E256" s="156" t="str">
        <f>Лім!A15</f>
        <v>ЛІМ-10х140</v>
      </c>
      <c r="F256" s="156" t="e">
        <f>Лім!#REF!</f>
        <v>#REF!</v>
      </c>
      <c r="G256" s="156">
        <f>Лім!B15</f>
        <v>250</v>
      </c>
      <c r="H256" s="156" t="str">
        <f>Лім!C15</f>
        <v>292,08</v>
      </c>
      <c r="I256" s="157">
        <f>Лім!D15</f>
        <v>0</v>
      </c>
      <c r="J256" s="156">
        <f t="shared" si="52"/>
        <v>0</v>
      </c>
      <c r="K256" s="155" t="e">
        <f t="shared" si="53"/>
        <v>#VALUE!</v>
      </c>
      <c r="N256" s="152" t="str">
        <v/>
      </c>
      <c r="O256" s="152" t="str">
        <v/>
      </c>
      <c r="P256" s="152" t="str">
        <v/>
      </c>
      <c r="Q256" s="152" t="str">
        <v/>
      </c>
      <c r="R256" s="152" t="str">
        <v/>
      </c>
      <c r="S256" s="152" t="str">
        <v/>
      </c>
      <c r="T256" s="152" t="str">
        <v/>
      </c>
      <c r="U256" s="152" t="str">
        <v/>
      </c>
      <c r="V256" s="152" t="str">
        <v/>
      </c>
      <c r="W256" s="155" t="str">
        <v/>
      </c>
      <c r="X256" s="152" t="str">
        <v/>
      </c>
    </row>
    <row r="257" spans="1:24">
      <c r="A257" s="275">
        <v>0</v>
      </c>
      <c r="B257" s="152" t="s">
        <v>56</v>
      </c>
      <c r="C257" s="152" t="s">
        <v>304</v>
      </c>
      <c r="D257" s="152" t="s">
        <v>302</v>
      </c>
      <c r="E257" s="156">
        <f>Лім!A44</f>
        <v>0</v>
      </c>
      <c r="F257" s="156" t="e">
        <f>Лім!#REF!</f>
        <v>#REF!</v>
      </c>
      <c r="G257" s="156">
        <f>Лім!B44</f>
        <v>0</v>
      </c>
      <c r="H257" s="156">
        <f>Лім!C44</f>
        <v>0</v>
      </c>
      <c r="I257" s="157">
        <f>Лім!D44</f>
        <v>0</v>
      </c>
      <c r="J257" s="156">
        <f t="shared" ref="J257" si="55">I257*G257/100</f>
        <v>0</v>
      </c>
      <c r="K257" s="155">
        <f t="shared" ref="K257" si="56">(I257*G257/100)*H257</f>
        <v>0</v>
      </c>
      <c r="N257" s="152" t="str">
        <v/>
      </c>
      <c r="O257" s="152" t="str">
        <v/>
      </c>
      <c r="P257" s="152" t="str">
        <v/>
      </c>
      <c r="Q257" s="152" t="str">
        <v/>
      </c>
      <c r="R257" s="152" t="str">
        <v/>
      </c>
      <c r="S257" s="152" t="str">
        <v/>
      </c>
      <c r="T257" s="152" t="str">
        <v/>
      </c>
      <c r="U257" s="152" t="str">
        <v/>
      </c>
      <c r="V257" s="152" t="str">
        <v/>
      </c>
      <c r="W257" s="155" t="str">
        <v/>
      </c>
      <c r="X257" s="152" t="str">
        <v/>
      </c>
    </row>
    <row r="258" spans="1:24">
      <c r="A258" s="275"/>
      <c r="J258" s="156"/>
      <c r="K258" s="155"/>
      <c r="N258" s="152" t="str">
        <v/>
      </c>
      <c r="O258" s="152" t="str">
        <v/>
      </c>
      <c r="P258" s="152" t="str">
        <v/>
      </c>
      <c r="Q258" s="152" t="str">
        <v/>
      </c>
      <c r="R258" s="152" t="str">
        <v/>
      </c>
      <c r="S258" s="152" t="str">
        <v/>
      </c>
      <c r="T258" s="152" t="str">
        <v/>
      </c>
      <c r="U258" s="152" t="str">
        <v/>
      </c>
      <c r="V258" s="152" t="str">
        <v/>
      </c>
      <c r="W258" s="155" t="str">
        <v/>
      </c>
      <c r="X258" s="152" t="str">
        <v/>
      </c>
    </row>
    <row r="259" spans="1:24">
      <c r="A259" s="275"/>
      <c r="E259" s="156"/>
      <c r="F259" s="156"/>
      <c r="G259" s="156"/>
      <c r="H259" s="156"/>
      <c r="I259" s="156"/>
      <c r="J259" s="156"/>
      <c r="K259" s="155"/>
      <c r="W259" s="155" t="str">
        <v/>
      </c>
      <c r="X259" s="152" t="str">
        <v/>
      </c>
    </row>
    <row r="260" spans="1:24">
      <c r="A260" s="275"/>
      <c r="E260" s="156"/>
      <c r="F260" s="156"/>
      <c r="G260" s="156"/>
      <c r="H260" s="156"/>
      <c r="I260" s="156"/>
      <c r="J260" s="156"/>
      <c r="K260" s="155"/>
      <c r="X260" s="152" t="str">
        <v/>
      </c>
    </row>
    <row r="261" spans="1:24">
      <c r="A261" s="275"/>
      <c r="E261" s="156"/>
      <c r="F261" s="156"/>
      <c r="G261" s="156"/>
      <c r="H261" s="156"/>
      <c r="I261" s="156"/>
      <c r="J261" s="156"/>
      <c r="K261" s="155"/>
      <c r="X261" s="152" t="str">
        <v/>
      </c>
    </row>
    <row r="262" spans="1:24">
      <c r="A262" s="275"/>
      <c r="E262" s="156"/>
      <c r="F262" s="156"/>
      <c r="G262" s="156"/>
      <c r="H262" s="156"/>
      <c r="I262" s="156"/>
      <c r="J262" s="156"/>
      <c r="K262" s="155"/>
      <c r="X262" s="152" t="str">
        <v/>
      </c>
    </row>
    <row r="263" spans="1:24">
      <c r="A263" s="275"/>
      <c r="E263" s="156"/>
      <c r="H263" s="156"/>
      <c r="I263" s="156"/>
      <c r="J263" s="156"/>
    </row>
    <row r="264" spans="1:24">
      <c r="E264" s="156"/>
      <c r="H264" s="156"/>
      <c r="I264" s="156"/>
      <c r="J264" s="156"/>
    </row>
    <row r="265" spans="1:24">
      <c r="E265" s="156"/>
      <c r="H265" s="156"/>
      <c r="I265" s="156"/>
      <c r="J265" s="156"/>
    </row>
    <row r="266" spans="1:24">
      <c r="E266" s="156"/>
      <c r="H266" s="156"/>
      <c r="I266" s="156"/>
      <c r="J266" s="156"/>
    </row>
    <row r="267" spans="1:24">
      <c r="E267" s="156"/>
      <c r="H267" s="156"/>
      <c r="I267" s="156"/>
      <c r="J267" s="156"/>
    </row>
    <row r="268" spans="1:24">
      <c r="E268" s="156"/>
      <c r="H268" s="156"/>
      <c r="I268" s="156"/>
      <c r="J268" s="156"/>
    </row>
    <row r="269" spans="1:24">
      <c r="E269" s="156"/>
      <c r="H269" s="156"/>
      <c r="I269" s="156"/>
      <c r="J269" s="156"/>
    </row>
    <row r="270" spans="1:24">
      <c r="H270" s="156"/>
      <c r="I270" s="156"/>
      <c r="J270" s="156"/>
    </row>
    <row r="271" spans="1:24">
      <c r="H271" s="156"/>
      <c r="I271" s="156"/>
      <c r="J271" s="156"/>
    </row>
    <row r="272" spans="1:24">
      <c r="H272" s="156"/>
      <c r="I272" s="156"/>
      <c r="J272" s="156"/>
    </row>
    <row r="273" spans="8:10">
      <c r="H273" s="156"/>
      <c r="I273" s="156"/>
      <c r="J273" s="156"/>
    </row>
    <row r="274" spans="8:10">
      <c r="H274" s="156"/>
      <c r="I274" s="156"/>
      <c r="J274" s="156"/>
    </row>
    <row r="275" spans="8:10">
      <c r="H275" s="156"/>
      <c r="I275" s="156"/>
      <c r="J275" s="156"/>
    </row>
    <row r="276" spans="8:10">
      <c r="H276" s="156"/>
      <c r="I276" s="156"/>
      <c r="J276" s="156"/>
    </row>
    <row r="277" spans="8:10">
      <c r="H277" s="156"/>
      <c r="I277" s="156"/>
      <c r="J277" s="156"/>
    </row>
    <row r="278" spans="8:10">
      <c r="H278" s="156"/>
      <c r="I278" s="156"/>
      <c r="J278" s="156"/>
    </row>
    <row r="279" spans="8:10">
      <c r="H279" s="156"/>
      <c r="I279" s="156"/>
      <c r="J279" s="156"/>
    </row>
    <row r="280" spans="8:10">
      <c r="H280" s="156"/>
      <c r="I280" s="156"/>
      <c r="J280" s="156"/>
    </row>
    <row r="281" spans="8:10">
      <c r="H281" s="156"/>
      <c r="I281" s="156"/>
      <c r="J281" s="156"/>
    </row>
    <row r="282" spans="8:10">
      <c r="H282" s="156"/>
      <c r="I282" s="156"/>
      <c r="J282" s="156"/>
    </row>
    <row r="283" spans="8:10">
      <c r="H283" s="156"/>
      <c r="I283" s="156"/>
      <c r="J283" s="156"/>
    </row>
    <row r="284" spans="8:10">
      <c r="H284" s="156"/>
      <c r="I284" s="156"/>
      <c r="J284" s="156"/>
    </row>
    <row r="285" spans="8:10">
      <c r="H285" s="156"/>
      <c r="I285" s="156"/>
      <c r="J285" s="156"/>
    </row>
    <row r="286" spans="8:10">
      <c r="H286" s="156"/>
      <c r="I286" s="156"/>
      <c r="J286" s="156"/>
    </row>
    <row r="287" spans="8:10">
      <c r="H287" s="156"/>
      <c r="I287" s="156"/>
      <c r="J287" s="156"/>
    </row>
    <row r="288" spans="8:10">
      <c r="H288" s="156"/>
      <c r="I288" s="156"/>
      <c r="J288" s="156"/>
    </row>
    <row r="289" spans="8:10">
      <c r="H289" s="156"/>
      <c r="I289" s="156"/>
      <c r="J289" s="156"/>
    </row>
    <row r="290" spans="8:10">
      <c r="H290" s="156"/>
      <c r="I290" s="156"/>
      <c r="J290" s="156"/>
    </row>
    <row r="291" spans="8:10">
      <c r="H291" s="156"/>
      <c r="I291" s="156"/>
      <c r="J291" s="156"/>
    </row>
    <row r="292" spans="8:10">
      <c r="H292" s="156"/>
      <c r="I292" s="156"/>
      <c r="J292" s="156"/>
    </row>
    <row r="293" spans="8:10">
      <c r="H293" s="156"/>
      <c r="I293" s="156"/>
      <c r="J293" s="156"/>
    </row>
    <row r="294" spans="8:10">
      <c r="H294" s="156"/>
      <c r="I294" s="156"/>
      <c r="J294" s="156"/>
    </row>
    <row r="295" spans="8:10">
      <c r="H295" s="156"/>
      <c r="I295" s="156"/>
      <c r="J295" s="156"/>
    </row>
    <row r="296" spans="8:10">
      <c r="H296" s="156"/>
      <c r="I296" s="156"/>
      <c r="J296" s="156"/>
    </row>
    <row r="297" spans="8:10">
      <c r="H297" s="156"/>
      <c r="I297" s="156"/>
      <c r="J297" s="156"/>
    </row>
    <row r="298" spans="8:10">
      <c r="H298" s="156"/>
      <c r="I298" s="156"/>
      <c r="J298" s="156"/>
    </row>
    <row r="299" spans="8:10">
      <c r="H299" s="156"/>
      <c r="I299" s="156"/>
      <c r="J299" s="156"/>
    </row>
    <row r="300" spans="8:10">
      <c r="H300" s="156"/>
      <c r="I300" s="156"/>
      <c r="J300" s="156"/>
    </row>
    <row r="301" spans="8:10">
      <c r="H301" s="156"/>
      <c r="I301" s="156"/>
      <c r="J301" s="156"/>
    </row>
    <row r="302" spans="8:10">
      <c r="H302" s="156"/>
      <c r="I302" s="156"/>
      <c r="J302" s="156"/>
    </row>
    <row r="303" spans="8:10">
      <c r="H303" s="156"/>
      <c r="I303" s="156"/>
      <c r="J303" s="156"/>
    </row>
    <row r="304" spans="8:10">
      <c r="H304" s="156"/>
      <c r="I304" s="156"/>
      <c r="J304" s="156"/>
    </row>
    <row r="305" spans="8:10">
      <c r="H305" s="156"/>
      <c r="I305" s="156"/>
      <c r="J305" s="156"/>
    </row>
    <row r="306" spans="8:10">
      <c r="H306" s="156"/>
      <c r="I306" s="156"/>
      <c r="J306" s="156"/>
    </row>
    <row r="307" spans="8:10">
      <c r="H307" s="156"/>
      <c r="I307" s="156"/>
      <c r="J307" s="156"/>
    </row>
    <row r="308" spans="8:10">
      <c r="H308" s="156"/>
      <c r="I308" s="156"/>
      <c r="J308" s="156"/>
    </row>
    <row r="309" spans="8:10">
      <c r="H309" s="156"/>
      <c r="I309" s="156"/>
      <c r="J309" s="156"/>
    </row>
    <row r="310" spans="8:10">
      <c r="H310" s="156"/>
      <c r="I310" s="156"/>
      <c r="J310" s="156"/>
    </row>
    <row r="311" spans="8:10">
      <c r="H311" s="156"/>
      <c r="I311" s="156"/>
      <c r="J311" s="156"/>
    </row>
    <row r="312" spans="8:10">
      <c r="H312" s="156"/>
      <c r="I312" s="156"/>
      <c r="J312" s="156"/>
    </row>
    <row r="313" spans="8:10">
      <c r="H313" s="156"/>
      <c r="I313" s="156"/>
      <c r="J313" s="156"/>
    </row>
    <row r="314" spans="8:10">
      <c r="H314" s="156"/>
      <c r="I314" s="156"/>
      <c r="J314" s="156"/>
    </row>
    <row r="315" spans="8:10">
      <c r="H315" s="156"/>
      <c r="I315" s="156"/>
      <c r="J315" s="156"/>
    </row>
    <row r="316" spans="8:10">
      <c r="H316" s="156"/>
      <c r="I316" s="156"/>
      <c r="J316" s="156"/>
    </row>
    <row r="317" spans="8:10">
      <c r="H317" s="156"/>
      <c r="I317" s="156"/>
      <c r="J317" s="156"/>
    </row>
    <row r="318" spans="8:10">
      <c r="H318" s="156"/>
      <c r="I318" s="156"/>
      <c r="J318" s="156"/>
    </row>
    <row r="319" spans="8:10">
      <c r="H319" s="156"/>
      <c r="I319" s="156"/>
      <c r="J319" s="156"/>
    </row>
    <row r="320" spans="8:10">
      <c r="H320" s="156"/>
      <c r="I320" s="156"/>
      <c r="J320" s="156"/>
    </row>
    <row r="321" spans="8:10">
      <c r="H321" s="156"/>
      <c r="I321" s="156"/>
      <c r="J321" s="156"/>
    </row>
    <row r="322" spans="8:10">
      <c r="H322" s="156"/>
      <c r="I322" s="156"/>
      <c r="J322" s="156"/>
    </row>
    <row r="323" spans="8:10">
      <c r="H323" s="156"/>
      <c r="I323" s="156"/>
      <c r="J323" s="156"/>
    </row>
    <row r="324" spans="8:10">
      <c r="H324" s="156"/>
      <c r="I324" s="156"/>
      <c r="J324" s="156"/>
    </row>
    <row r="325" spans="8:10">
      <c r="H325" s="156"/>
      <c r="I325" s="156"/>
      <c r="J325" s="156"/>
    </row>
    <row r="326" spans="8:10">
      <c r="H326" s="156"/>
      <c r="I326" s="156"/>
      <c r="J326" s="156"/>
    </row>
    <row r="327" spans="8:10">
      <c r="H327" s="156"/>
      <c r="I327" s="156"/>
      <c r="J327" s="156"/>
    </row>
    <row r="328" spans="8:10">
      <c r="H328" s="156"/>
      <c r="I328" s="156"/>
      <c r="J328" s="156"/>
    </row>
    <row r="329" spans="8:10">
      <c r="H329" s="156"/>
      <c r="I329" s="156"/>
      <c r="J329" s="156"/>
    </row>
    <row r="330" spans="8:10">
      <c r="H330" s="156"/>
      <c r="I330" s="156"/>
      <c r="J330" s="156"/>
    </row>
    <row r="331" spans="8:10">
      <c r="H331" s="156"/>
      <c r="I331" s="156"/>
      <c r="J331" s="156"/>
    </row>
    <row r="332" spans="8:10">
      <c r="H332" s="156"/>
      <c r="I332" s="156"/>
      <c r="J332" s="156"/>
    </row>
    <row r="333" spans="8:10">
      <c r="H333" s="156"/>
      <c r="I333" s="156"/>
      <c r="J333" s="156"/>
    </row>
    <row r="334" spans="8:10">
      <c r="H334" s="156"/>
      <c r="I334" s="156"/>
      <c r="J334" s="156"/>
    </row>
    <row r="335" spans="8:10">
      <c r="H335" s="156"/>
      <c r="I335" s="156"/>
      <c r="J335" s="156"/>
    </row>
    <row r="336" spans="8:10">
      <c r="H336" s="156"/>
      <c r="I336" s="156"/>
      <c r="J336" s="156"/>
    </row>
    <row r="337" spans="8:10">
      <c r="H337" s="156"/>
      <c r="I337" s="156"/>
      <c r="J337" s="156"/>
    </row>
    <row r="338" spans="8:10">
      <c r="H338" s="156"/>
      <c r="I338" s="156"/>
      <c r="J338" s="156"/>
    </row>
    <row r="339" spans="8:10">
      <c r="H339" s="156"/>
      <c r="I339" s="156"/>
      <c r="J339" s="156"/>
    </row>
    <row r="340" spans="8:10">
      <c r="H340" s="156"/>
      <c r="I340" s="156"/>
      <c r="J340" s="156"/>
    </row>
    <row r="341" spans="8:10">
      <c r="H341" s="156"/>
      <c r="I341" s="156"/>
      <c r="J341" s="156"/>
    </row>
    <row r="342" spans="8:10">
      <c r="H342" s="156"/>
      <c r="I342" s="156"/>
      <c r="J342" s="156"/>
    </row>
    <row r="343" spans="8:10">
      <c r="H343" s="156"/>
      <c r="I343" s="156"/>
      <c r="J343" s="156"/>
    </row>
    <row r="344" spans="8:10">
      <c r="H344" s="156"/>
      <c r="I344" s="156"/>
      <c r="J344" s="156"/>
    </row>
    <row r="345" spans="8:10">
      <c r="H345" s="156"/>
      <c r="I345" s="156"/>
      <c r="J345" s="156"/>
    </row>
    <row r="346" spans="8:10">
      <c r="H346" s="156"/>
      <c r="I346" s="156"/>
      <c r="J346" s="156"/>
    </row>
    <row r="347" spans="8:10">
      <c r="H347" s="156"/>
      <c r="I347" s="156"/>
      <c r="J347" s="156"/>
    </row>
    <row r="348" spans="8:10">
      <c r="H348" s="156"/>
      <c r="I348" s="156"/>
      <c r="J348" s="156"/>
    </row>
    <row r="349" spans="8:10">
      <c r="H349" s="156"/>
      <c r="I349" s="156"/>
      <c r="J349" s="156"/>
    </row>
    <row r="350" spans="8:10">
      <c r="H350" s="156"/>
      <c r="I350" s="156"/>
      <c r="J350" s="156"/>
    </row>
    <row r="351" spans="8:10">
      <c r="H351" s="156"/>
      <c r="I351" s="156"/>
      <c r="J351" s="156"/>
    </row>
    <row r="352" spans="8:10">
      <c r="H352" s="156"/>
      <c r="I352" s="156"/>
      <c r="J352" s="156"/>
    </row>
    <row r="353" spans="8:10">
      <c r="H353" s="156"/>
      <c r="I353" s="156"/>
      <c r="J353" s="156"/>
    </row>
    <row r="354" spans="8:10">
      <c r="H354" s="156"/>
      <c r="I354" s="156"/>
      <c r="J354" s="156"/>
    </row>
    <row r="355" spans="8:10">
      <c r="H355" s="156"/>
      <c r="I355" s="156"/>
      <c r="J355" s="156"/>
    </row>
    <row r="356" spans="8:10">
      <c r="H356" s="156"/>
      <c r="I356" s="156"/>
      <c r="J356" s="156"/>
    </row>
    <row r="357" spans="8:10">
      <c r="H357" s="156"/>
      <c r="I357" s="156"/>
      <c r="J357" s="156"/>
    </row>
    <row r="358" spans="8:10">
      <c r="H358" s="156"/>
      <c r="I358" s="156"/>
      <c r="J358" s="156"/>
    </row>
    <row r="359" spans="8:10">
      <c r="H359" s="156"/>
      <c r="I359" s="156"/>
      <c r="J359" s="156"/>
    </row>
    <row r="360" spans="8:10">
      <c r="H360" s="156"/>
      <c r="I360" s="156"/>
      <c r="J360" s="156"/>
    </row>
    <row r="361" spans="8:10">
      <c r="H361" s="156"/>
      <c r="I361" s="156"/>
      <c r="J361" s="156"/>
    </row>
    <row r="362" spans="8:10">
      <c r="H362" s="156"/>
      <c r="I362" s="156"/>
      <c r="J362" s="156"/>
    </row>
    <row r="363" spans="8:10">
      <c r="H363" s="156"/>
      <c r="I363" s="156"/>
      <c r="J363" s="156"/>
    </row>
    <row r="364" spans="8:10">
      <c r="H364" s="156"/>
      <c r="I364" s="156"/>
      <c r="J364" s="156"/>
    </row>
    <row r="365" spans="8:10">
      <c r="H365" s="156"/>
      <c r="I365" s="156"/>
      <c r="J365" s="156"/>
    </row>
    <row r="366" spans="8:10">
      <c r="H366" s="156"/>
      <c r="I366" s="156"/>
      <c r="J366" s="156"/>
    </row>
    <row r="367" spans="8:10">
      <c r="H367" s="156"/>
      <c r="I367" s="156"/>
      <c r="J367" s="156"/>
    </row>
    <row r="368" spans="8:10">
      <c r="H368" s="156"/>
      <c r="I368" s="156"/>
      <c r="J368" s="156"/>
    </row>
    <row r="369" spans="8:10">
      <c r="H369" s="156"/>
      <c r="I369" s="156"/>
      <c r="J369" s="156"/>
    </row>
    <row r="370" spans="8:10">
      <c r="H370" s="156"/>
      <c r="I370" s="156"/>
      <c r="J370" s="156"/>
    </row>
    <row r="371" spans="8:10">
      <c r="H371" s="156"/>
      <c r="I371" s="156"/>
      <c r="J371" s="156"/>
    </row>
    <row r="372" spans="8:10">
      <c r="H372" s="156"/>
      <c r="I372" s="156"/>
      <c r="J372" s="156"/>
    </row>
    <row r="373" spans="8:10">
      <c r="H373" s="156"/>
      <c r="I373" s="156"/>
      <c r="J373" s="156"/>
    </row>
    <row r="374" spans="8:10">
      <c r="H374" s="156"/>
      <c r="I374" s="156"/>
      <c r="J374" s="156"/>
    </row>
    <row r="375" spans="8:10">
      <c r="H375" s="156"/>
      <c r="I375" s="156"/>
      <c r="J375" s="156"/>
    </row>
    <row r="376" spans="8:10">
      <c r="H376" s="156"/>
      <c r="I376" s="156"/>
      <c r="J376" s="156"/>
    </row>
    <row r="377" spans="8:10">
      <c r="H377" s="156"/>
      <c r="I377" s="156"/>
      <c r="J377" s="156"/>
    </row>
    <row r="378" spans="8:10">
      <c r="H378" s="156"/>
      <c r="I378" s="156"/>
      <c r="J378" s="156"/>
    </row>
    <row r="379" spans="8:10">
      <c r="H379" s="156"/>
      <c r="I379" s="156"/>
      <c r="J379" s="156"/>
    </row>
    <row r="380" spans="8:10">
      <c r="H380" s="156"/>
      <c r="I380" s="156"/>
      <c r="J380" s="156"/>
    </row>
    <row r="381" spans="8:10">
      <c r="H381" s="156"/>
      <c r="I381" s="156"/>
      <c r="J381" s="156"/>
    </row>
    <row r="382" spans="8:10">
      <c r="H382" s="156"/>
      <c r="I382" s="156"/>
      <c r="J382" s="156"/>
    </row>
    <row r="383" spans="8:10">
      <c r="H383" s="156"/>
      <c r="I383" s="156"/>
      <c r="J383" s="156"/>
    </row>
    <row r="384" spans="8:10">
      <c r="H384" s="156"/>
      <c r="I384" s="156"/>
      <c r="J384" s="156"/>
    </row>
    <row r="385" spans="8:10">
      <c r="H385" s="156"/>
      <c r="I385" s="156"/>
      <c r="J385" s="156"/>
    </row>
    <row r="386" spans="8:10">
      <c r="H386" s="156"/>
      <c r="I386" s="156"/>
      <c r="J386" s="156"/>
    </row>
    <row r="387" spans="8:10">
      <c r="H387" s="156"/>
      <c r="I387" s="156"/>
      <c r="J387" s="156"/>
    </row>
    <row r="388" spans="8:10">
      <c r="H388" s="156"/>
      <c r="I388" s="156"/>
      <c r="J388" s="156"/>
    </row>
    <row r="389" spans="8:10">
      <c r="H389" s="156"/>
      <c r="I389" s="156"/>
      <c r="J389" s="156"/>
    </row>
    <row r="390" spans="8:10">
      <c r="H390" s="156"/>
      <c r="I390" s="156"/>
      <c r="J390" s="156"/>
    </row>
    <row r="391" spans="8:10">
      <c r="H391" s="156"/>
      <c r="I391" s="156"/>
      <c r="J391" s="156"/>
    </row>
  </sheetData>
  <sheetProtection sheet="1" objects="1" scenarios="1" formatCells="0" formatColumns="0" formatRows="0" insertColumns="0" insertRows="0" insertHyperlinks="0" deleteColumns="0" deleteRows="0" sort="0" autoFilter="0"/>
  <phoneticPr fontId="36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19">
    <tabColor rgb="FF92D050"/>
  </sheetPr>
  <dimension ref="B2:X471"/>
  <sheetViews>
    <sheetView zoomScaleNormal="100" workbookViewId="0">
      <selection activeCell="C35" sqref="C35"/>
    </sheetView>
  </sheetViews>
  <sheetFormatPr defaultRowHeight="12.75"/>
  <cols>
    <col min="1" max="1" width="2.85546875" style="152" customWidth="1"/>
    <col min="2" max="2" width="6.140625" style="152" customWidth="1"/>
    <col min="3" max="3" width="20" style="152" customWidth="1"/>
    <col min="4" max="4" width="0.140625" style="152" hidden="1" customWidth="1"/>
    <col min="5" max="5" width="11.7109375" style="152" hidden="1" customWidth="1"/>
    <col min="6" max="7" width="11.7109375" style="152" customWidth="1"/>
    <col min="8" max="8" width="9.85546875" style="152" customWidth="1"/>
    <col min="9" max="10" width="12.28515625" style="152" customWidth="1"/>
    <col min="11" max="11" width="12.140625" style="152" customWidth="1"/>
    <col min="12" max="12" width="10.28515625" style="152" bestFit="1" customWidth="1"/>
    <col min="13" max="14" width="9.140625" style="152"/>
    <col min="15" max="15" width="10.28515625" style="152" bestFit="1" customWidth="1"/>
    <col min="16" max="23" width="9.140625" style="152"/>
    <col min="24" max="24" width="0" style="152" hidden="1" customWidth="1"/>
    <col min="25" max="16384" width="9.140625" style="152"/>
  </cols>
  <sheetData>
    <row r="2" spans="2:24" ht="22.5">
      <c r="C2" s="382" t="s">
        <v>281</v>
      </c>
      <c r="D2" s="382"/>
      <c r="E2" s="382"/>
      <c r="F2" s="382"/>
      <c r="G2" s="382"/>
      <c r="H2" s="382"/>
      <c r="I2" s="382"/>
      <c r="J2" s="382"/>
      <c r="K2" s="382"/>
    </row>
    <row r="3" spans="2:24" ht="21" customHeight="1">
      <c r="C3" s="158" t="s">
        <v>282</v>
      </c>
      <c r="D3" s="383" t="s">
        <v>319</v>
      </c>
      <c r="E3" s="383"/>
      <c r="F3" s="383"/>
      <c r="G3" s="383"/>
      <c r="H3" s="383"/>
      <c r="I3" s="383"/>
      <c r="J3" s="383"/>
      <c r="K3" s="383"/>
    </row>
    <row r="4" spans="2:24" ht="14.25">
      <c r="C4" s="159" t="s">
        <v>283</v>
      </c>
      <c r="D4" s="381">
        <f ca="1">NOW()</f>
        <v>45128.486843171297</v>
      </c>
      <c r="E4" s="381"/>
      <c r="F4" s="381"/>
      <c r="G4" s="381"/>
      <c r="H4" s="381"/>
    </row>
    <row r="5" spans="2:24" ht="28.5">
      <c r="C5" s="160" t="s">
        <v>284</v>
      </c>
      <c r="D5" s="381"/>
      <c r="E5" s="381"/>
      <c r="F5" s="381"/>
      <c r="G5" s="381"/>
      <c r="H5" s="381"/>
    </row>
    <row r="6" spans="2:24" ht="28.5">
      <c r="C6" s="160" t="s">
        <v>285</v>
      </c>
      <c r="D6" s="381"/>
      <c r="E6" s="381"/>
      <c r="F6" s="381"/>
      <c r="G6" s="381"/>
      <c r="H6" s="381"/>
    </row>
    <row r="8" spans="2:24" ht="60.75" customHeight="1">
      <c r="B8" s="246" t="s">
        <v>546</v>
      </c>
      <c r="C8" s="161" t="s">
        <v>286</v>
      </c>
      <c r="D8" s="161" t="s">
        <v>262</v>
      </c>
      <c r="E8" s="161" t="s">
        <v>287</v>
      </c>
      <c r="F8" s="161" t="s">
        <v>338</v>
      </c>
      <c r="G8" s="161" t="s">
        <v>340</v>
      </c>
      <c r="H8" s="161" t="s">
        <v>339</v>
      </c>
      <c r="I8" s="161" t="s">
        <v>288</v>
      </c>
      <c r="J8" s="161" t="s">
        <v>308</v>
      </c>
      <c r="K8" s="161" t="s">
        <v>266</v>
      </c>
    </row>
    <row r="9" spans="2:24">
      <c r="B9" s="152" t="str">
        <f>IF(J9="","",1)</f>
        <v/>
      </c>
      <c r="C9" s="152" t="str">
        <f>Лист1!O3</f>
        <v/>
      </c>
      <c r="D9" s="152" t="str">
        <f>Лист1!P3</f>
        <v/>
      </c>
      <c r="E9" s="152" t="str">
        <f>Лист1!Q3</f>
        <v/>
      </c>
      <c r="F9" s="152" t="str">
        <f>Лист1!S3</f>
        <v/>
      </c>
      <c r="G9" s="152" t="str">
        <f>Лист1!U3</f>
        <v/>
      </c>
      <c r="H9" s="152" t="str">
        <f>Лист1!R3</f>
        <v/>
      </c>
      <c r="I9" s="152" t="str">
        <f>Лист1!V3</f>
        <v/>
      </c>
      <c r="J9" s="152" t="str">
        <f>Лист1!T3</f>
        <v/>
      </c>
      <c r="K9" s="228" t="str">
        <f>Лист1!W3</f>
        <v/>
      </c>
      <c r="X9" s="152" t="str">
        <f>Лист1!X3</f>
        <v/>
      </c>
    </row>
    <row r="10" spans="2:24">
      <c r="B10" s="152" t="str">
        <f>IF(J10="","",B9+1)</f>
        <v/>
      </c>
      <c r="C10" s="152" t="str">
        <f>IF(AND(K10&lt;&gt;"",K11=""),"Всього", Лист1!O4)</f>
        <v/>
      </c>
      <c r="D10" s="152" t="str">
        <f>Лист1!P4</f>
        <v/>
      </c>
      <c r="E10" s="152" t="str">
        <f>Лист1!Q4</f>
        <v/>
      </c>
      <c r="F10" s="152" t="str">
        <f>Лист1!S4</f>
        <v/>
      </c>
      <c r="G10" s="152" t="str">
        <f>Лист1!U4</f>
        <v/>
      </c>
      <c r="H10" s="152" t="str">
        <f>Лист1!R4</f>
        <v/>
      </c>
      <c r="I10" s="152" t="str">
        <f>Лист1!V4</f>
        <v/>
      </c>
      <c r="J10" s="152" t="str">
        <f>Лист1!T4</f>
        <v/>
      </c>
      <c r="K10" s="228" t="str">
        <f>IF(AND((Лист1!W4=""),NOT((I9=""))),SUM($K$9:K9),Лист1!W4)</f>
        <v/>
      </c>
      <c r="X10" s="152" t="str">
        <f>Лист1!X4</f>
        <v/>
      </c>
    </row>
    <row r="11" spans="2:24">
      <c r="B11" s="152" t="str">
        <f t="shared" ref="B11:B74" si="0">IF(J11="","",B10+1)</f>
        <v/>
      </c>
      <c r="C11" s="152" t="str">
        <f>IF(AND(K11&lt;&gt;"",K12=""),"Всього", Лист1!O5)</f>
        <v/>
      </c>
      <c r="D11" s="152" t="str">
        <f>Лист1!P5</f>
        <v/>
      </c>
      <c r="E11" s="152" t="str">
        <f>Лист1!Q5</f>
        <v/>
      </c>
      <c r="F11" s="152" t="str">
        <f>Лист1!S5</f>
        <v/>
      </c>
      <c r="G11" s="152" t="str">
        <f>Лист1!U5</f>
        <v/>
      </c>
      <c r="H11" s="152" t="str">
        <f>Лист1!R5</f>
        <v/>
      </c>
      <c r="I11" s="152" t="str">
        <f>Лист1!V5</f>
        <v/>
      </c>
      <c r="J11" s="152" t="str">
        <f>Лист1!T5</f>
        <v/>
      </c>
      <c r="K11" s="228" t="str">
        <f>IF(AND((Лист1!W5=""),NOT((I10=""))),SUM($K$9:K10),Лист1!W5)</f>
        <v/>
      </c>
      <c r="X11" s="152" t="str">
        <f>Лист1!X5</f>
        <v/>
      </c>
    </row>
    <row r="12" spans="2:24">
      <c r="B12" s="152" t="str">
        <f t="shared" si="0"/>
        <v/>
      </c>
      <c r="C12" s="152" t="str">
        <f>IF(AND(K12&lt;&gt;"",K13=""),"Всього", Лист1!O6)</f>
        <v/>
      </c>
      <c r="D12" s="152" t="str">
        <f>Лист1!P6</f>
        <v/>
      </c>
      <c r="E12" s="152" t="str">
        <f>Лист1!Q6</f>
        <v/>
      </c>
      <c r="F12" s="152" t="str">
        <f>Лист1!S6</f>
        <v/>
      </c>
      <c r="G12" s="152" t="str">
        <f>Лист1!U6</f>
        <v/>
      </c>
      <c r="H12" s="152" t="str">
        <f>Лист1!R6</f>
        <v/>
      </c>
      <c r="I12" s="152" t="str">
        <f>Лист1!V6</f>
        <v/>
      </c>
      <c r="J12" s="152" t="str">
        <f>Лист1!T6</f>
        <v/>
      </c>
      <c r="K12" s="228" t="str">
        <f>IF(AND((Лист1!W6=""),NOT((I11=""))),SUM($K$9:K11),Лист1!W6)</f>
        <v/>
      </c>
      <c r="X12" s="152" t="str">
        <f>Лист1!X6</f>
        <v/>
      </c>
    </row>
    <row r="13" spans="2:24">
      <c r="B13" s="152" t="str">
        <f t="shared" si="0"/>
        <v/>
      </c>
      <c r="C13" s="152" t="str">
        <f>IF(AND(K13&lt;&gt;"",K14=""),"Всього", Лист1!O7)</f>
        <v/>
      </c>
      <c r="D13" s="152" t="str">
        <f>Лист1!P7</f>
        <v/>
      </c>
      <c r="E13" s="152" t="str">
        <f>Лист1!Q7</f>
        <v/>
      </c>
      <c r="F13" s="152" t="str">
        <f>Лист1!S7</f>
        <v/>
      </c>
      <c r="G13" s="152" t="str">
        <f>Лист1!U7</f>
        <v/>
      </c>
      <c r="H13" s="152" t="str">
        <f>Лист1!R7</f>
        <v/>
      </c>
      <c r="I13" s="152" t="str">
        <f>Лист1!V7</f>
        <v/>
      </c>
      <c r="J13" s="152" t="str">
        <f>Лист1!T7</f>
        <v/>
      </c>
      <c r="K13" s="228" t="str">
        <f>IF(AND((Лист1!W7=""),NOT((I12=""))),SUM($K$9:K12),Лист1!W7)</f>
        <v/>
      </c>
      <c r="X13" s="152" t="str">
        <f>Лист1!X7</f>
        <v/>
      </c>
    </row>
    <row r="14" spans="2:24">
      <c r="B14" s="152" t="str">
        <f t="shared" si="0"/>
        <v/>
      </c>
      <c r="C14" s="152" t="str">
        <f>IF(AND(K14&lt;&gt;"",K15=""),"Всього", Лист1!O8)</f>
        <v/>
      </c>
      <c r="D14" s="152" t="str">
        <f>Лист1!P8</f>
        <v/>
      </c>
      <c r="E14" s="152" t="str">
        <f>Лист1!Q8</f>
        <v/>
      </c>
      <c r="F14" s="152" t="str">
        <f>Лист1!S8</f>
        <v/>
      </c>
      <c r="G14" s="152" t="str">
        <f>Лист1!U8</f>
        <v/>
      </c>
      <c r="H14" s="152" t="str">
        <f>Лист1!R8</f>
        <v/>
      </c>
      <c r="I14" s="152" t="str">
        <f>Лист1!V8</f>
        <v/>
      </c>
      <c r="J14" s="152" t="str">
        <f>Лист1!T8</f>
        <v/>
      </c>
      <c r="K14" s="228" t="str">
        <f>IF(AND((Лист1!W8=""),NOT((I13=""))),SUM($K$9:K13),Лист1!W8)</f>
        <v/>
      </c>
      <c r="X14" s="152" t="str">
        <f>Лист1!X8</f>
        <v/>
      </c>
    </row>
    <row r="15" spans="2:24">
      <c r="B15" s="152" t="str">
        <f t="shared" si="0"/>
        <v/>
      </c>
      <c r="C15" s="152" t="str">
        <f>IF(AND(K15&lt;&gt;"",K16=""),"Всього", Лист1!O9)</f>
        <v/>
      </c>
      <c r="D15" s="152" t="str">
        <f>Лист1!P9</f>
        <v/>
      </c>
      <c r="E15" s="152" t="str">
        <f>Лист1!Q9</f>
        <v/>
      </c>
      <c r="F15" s="152" t="str">
        <f>Лист1!S9</f>
        <v/>
      </c>
      <c r="G15" s="152" t="str">
        <f>Лист1!U9</f>
        <v/>
      </c>
      <c r="H15" s="152" t="str">
        <f>Лист1!R9</f>
        <v/>
      </c>
      <c r="I15" s="152" t="str">
        <f>Лист1!V9</f>
        <v/>
      </c>
      <c r="J15" s="152" t="str">
        <f>Лист1!T9</f>
        <v/>
      </c>
      <c r="K15" s="228" t="str">
        <f>IF(AND((Лист1!W9=""),NOT((I14=""))),SUM($K$9:K14),Лист1!W9)</f>
        <v/>
      </c>
      <c r="X15" s="152" t="str">
        <f>Лист1!X9</f>
        <v/>
      </c>
    </row>
    <row r="16" spans="2:24">
      <c r="B16" s="152" t="str">
        <f t="shared" si="0"/>
        <v/>
      </c>
      <c r="C16" s="152" t="str">
        <f>IF(AND(K16&lt;&gt;"",K17=""),"Всього", Лист1!O10)</f>
        <v/>
      </c>
      <c r="D16" s="152" t="str">
        <f>Лист1!P10</f>
        <v/>
      </c>
      <c r="E16" s="152" t="str">
        <f>Лист1!Q10</f>
        <v/>
      </c>
      <c r="F16" s="152" t="str">
        <f>Лист1!S10</f>
        <v/>
      </c>
      <c r="G16" s="152" t="str">
        <f>Лист1!U10</f>
        <v/>
      </c>
      <c r="H16" s="152" t="str">
        <f>Лист1!R10</f>
        <v/>
      </c>
      <c r="I16" s="152" t="str">
        <f>Лист1!V10</f>
        <v/>
      </c>
      <c r="J16" s="152" t="str">
        <f>Лист1!T10</f>
        <v/>
      </c>
      <c r="K16" s="228" t="str">
        <f>IF(AND((Лист1!W10=""),NOT((I15=""))),SUM($K$9:K15),Лист1!W10)</f>
        <v/>
      </c>
      <c r="X16" s="152" t="str">
        <f>Лист1!X10</f>
        <v/>
      </c>
    </row>
    <row r="17" spans="2:24">
      <c r="B17" s="152" t="str">
        <f t="shared" si="0"/>
        <v/>
      </c>
      <c r="C17" s="152" t="str">
        <f>IF(AND(K17&lt;&gt;"",K18=""),"Всього", Лист1!O11)</f>
        <v/>
      </c>
      <c r="D17" s="152" t="str">
        <f>Лист1!P11</f>
        <v/>
      </c>
      <c r="E17" s="152" t="str">
        <f>Лист1!Q11</f>
        <v/>
      </c>
      <c r="F17" s="152" t="str">
        <f>Лист1!S11</f>
        <v/>
      </c>
      <c r="G17" s="152" t="str">
        <f>Лист1!U11</f>
        <v/>
      </c>
      <c r="H17" s="152" t="str">
        <f>Лист1!R11</f>
        <v/>
      </c>
      <c r="I17" s="152" t="str">
        <f>Лист1!V11</f>
        <v/>
      </c>
      <c r="J17" s="152" t="str">
        <f>Лист1!T11</f>
        <v/>
      </c>
      <c r="K17" s="228" t="str">
        <f>IF(AND((Лист1!W11=""),NOT((I16=""))),SUM($K$9:K16),Лист1!W11)</f>
        <v/>
      </c>
      <c r="X17" s="152" t="str">
        <f>Лист1!X11</f>
        <v/>
      </c>
    </row>
    <row r="18" spans="2:24">
      <c r="B18" s="152" t="str">
        <f t="shared" si="0"/>
        <v/>
      </c>
      <c r="C18" s="152" t="str">
        <f>IF(AND(K18&lt;&gt;"",K19=""),"Всього", Лист1!O12)</f>
        <v/>
      </c>
      <c r="D18" s="152" t="str">
        <f>Лист1!P12</f>
        <v/>
      </c>
      <c r="E18" s="152" t="str">
        <f>Лист1!Q12</f>
        <v/>
      </c>
      <c r="F18" s="152" t="str">
        <f>Лист1!S12</f>
        <v/>
      </c>
      <c r="G18" s="152" t="str">
        <f>Лист1!U12</f>
        <v/>
      </c>
      <c r="H18" s="152" t="str">
        <f>Лист1!R12</f>
        <v/>
      </c>
      <c r="I18" s="152" t="str">
        <f>Лист1!V12</f>
        <v/>
      </c>
      <c r="J18" s="152" t="str">
        <f>Лист1!T12</f>
        <v/>
      </c>
      <c r="K18" s="228" t="str">
        <f>IF(AND((Лист1!W12=""),NOT((I17=""))),SUM($K$9:K17),Лист1!W12)</f>
        <v/>
      </c>
      <c r="X18" s="152" t="str">
        <f>Лист1!X12</f>
        <v/>
      </c>
    </row>
    <row r="19" spans="2:24">
      <c r="B19" s="152" t="str">
        <f t="shared" si="0"/>
        <v/>
      </c>
      <c r="C19" s="152" t="str">
        <f>IF(AND(K19&lt;&gt;"",K20=""),"Всього", Лист1!O13)</f>
        <v/>
      </c>
      <c r="D19" s="152" t="str">
        <f>Лист1!P13</f>
        <v/>
      </c>
      <c r="E19" s="152" t="str">
        <f>Лист1!Q13</f>
        <v/>
      </c>
      <c r="F19" s="152" t="str">
        <f>Лист1!S13</f>
        <v/>
      </c>
      <c r="G19" s="152" t="str">
        <f>Лист1!U13</f>
        <v/>
      </c>
      <c r="H19" s="152" t="str">
        <f>Лист1!R13</f>
        <v/>
      </c>
      <c r="I19" s="152" t="str">
        <f>Лист1!V13</f>
        <v/>
      </c>
      <c r="J19" s="152" t="str">
        <f>Лист1!T13</f>
        <v/>
      </c>
      <c r="K19" s="228" t="str">
        <f>IF(AND((Лист1!W13=""),NOT((I18=""))),SUM($K$9:K18),Лист1!W13)</f>
        <v/>
      </c>
      <c r="X19" s="152" t="str">
        <f>Лист1!X13</f>
        <v/>
      </c>
    </row>
    <row r="20" spans="2:24">
      <c r="B20" s="152" t="str">
        <f t="shared" si="0"/>
        <v/>
      </c>
      <c r="C20" s="152" t="str">
        <f>IF(AND(K20&lt;&gt;"",K21=""),"Всього", Лист1!O14)</f>
        <v/>
      </c>
      <c r="D20" s="152" t="str">
        <f>Лист1!P14</f>
        <v/>
      </c>
      <c r="E20" s="152" t="str">
        <f>Лист1!Q14</f>
        <v/>
      </c>
      <c r="F20" s="152" t="str">
        <f>Лист1!S14</f>
        <v/>
      </c>
      <c r="G20" s="152" t="str">
        <f>Лист1!U14</f>
        <v/>
      </c>
      <c r="H20" s="152" t="str">
        <f>Лист1!R14</f>
        <v/>
      </c>
      <c r="I20" s="152" t="str">
        <f>Лист1!V14</f>
        <v/>
      </c>
      <c r="J20" s="152" t="str">
        <f>Лист1!T14</f>
        <v/>
      </c>
      <c r="K20" s="228" t="str">
        <f>IF(AND((Лист1!W14=""),NOT((I19=""))),SUM($K$9:K19),Лист1!W14)</f>
        <v/>
      </c>
      <c r="X20" s="152" t="str">
        <f>Лист1!X14</f>
        <v/>
      </c>
    </row>
    <row r="21" spans="2:24">
      <c r="B21" s="152" t="str">
        <f t="shared" si="0"/>
        <v/>
      </c>
      <c r="C21" s="152" t="str">
        <f>IF(AND(K21&lt;&gt;"",K22=""),"Всього", Лист1!O15)</f>
        <v/>
      </c>
      <c r="D21" s="152" t="str">
        <f>Лист1!P15</f>
        <v/>
      </c>
      <c r="E21" s="152" t="str">
        <f>Лист1!Q15</f>
        <v/>
      </c>
      <c r="F21" s="152" t="str">
        <f>Лист1!S15</f>
        <v/>
      </c>
      <c r="G21" s="152" t="str">
        <f>Лист1!U15</f>
        <v/>
      </c>
      <c r="H21" s="152" t="str">
        <f>Лист1!R15</f>
        <v/>
      </c>
      <c r="I21" s="152" t="str">
        <f>Лист1!V15</f>
        <v/>
      </c>
      <c r="J21" s="152" t="str">
        <f>Лист1!T15</f>
        <v/>
      </c>
      <c r="K21" s="228" t="str">
        <f>IF(AND((Лист1!W15=""),NOT((I20=""))),SUM($K$9:K20),Лист1!W15)</f>
        <v/>
      </c>
      <c r="X21" s="152" t="str">
        <f>Лист1!X15</f>
        <v/>
      </c>
    </row>
    <row r="22" spans="2:24">
      <c r="B22" s="152" t="str">
        <f t="shared" si="0"/>
        <v/>
      </c>
      <c r="C22" s="152" t="str">
        <f>IF(AND(K22&lt;&gt;"",K23=""),"Всього", Лист1!O16)</f>
        <v/>
      </c>
      <c r="D22" s="152" t="str">
        <f>Лист1!P16</f>
        <v/>
      </c>
      <c r="E22" s="152" t="str">
        <f>Лист1!Q16</f>
        <v/>
      </c>
      <c r="F22" s="152" t="str">
        <f>Лист1!S16</f>
        <v/>
      </c>
      <c r="G22" s="152" t="str">
        <f>Лист1!U16</f>
        <v/>
      </c>
      <c r="H22" s="152" t="str">
        <f>Лист1!R16</f>
        <v/>
      </c>
      <c r="I22" s="152" t="str">
        <f>Лист1!V16</f>
        <v/>
      </c>
      <c r="J22" s="152" t="str">
        <f>Лист1!T16</f>
        <v/>
      </c>
      <c r="K22" s="228" t="str">
        <f>IF(AND((Лист1!W16=""),NOT((I21=""))),SUM($K$9:K21),Лист1!W16)</f>
        <v/>
      </c>
      <c r="X22" s="152" t="str">
        <f>Лист1!X16</f>
        <v/>
      </c>
    </row>
    <row r="23" spans="2:24">
      <c r="B23" s="152" t="str">
        <f t="shared" si="0"/>
        <v/>
      </c>
      <c r="C23" s="152" t="str">
        <f>IF(AND(K23&lt;&gt;"",K24=""),"Всього", Лист1!O17)</f>
        <v/>
      </c>
      <c r="D23" s="152" t="str">
        <f>Лист1!P17</f>
        <v/>
      </c>
      <c r="E23" s="152" t="str">
        <f>Лист1!Q17</f>
        <v/>
      </c>
      <c r="F23" s="152" t="str">
        <f>Лист1!S17</f>
        <v/>
      </c>
      <c r="G23" s="152" t="str">
        <f>Лист1!U17</f>
        <v/>
      </c>
      <c r="H23" s="152" t="str">
        <f>Лист1!R17</f>
        <v/>
      </c>
      <c r="I23" s="152" t="str">
        <f>Лист1!V17</f>
        <v/>
      </c>
      <c r="J23" s="152" t="str">
        <f>Лист1!T17</f>
        <v/>
      </c>
      <c r="K23" s="228" t="str">
        <f>IF(AND((Лист1!W17=""),NOT((I22=""))),SUM($K$9:K22),Лист1!W17)</f>
        <v/>
      </c>
      <c r="X23" s="152" t="str">
        <f>Лист1!X17</f>
        <v/>
      </c>
    </row>
    <row r="24" spans="2:24">
      <c r="B24" s="152" t="str">
        <f t="shared" si="0"/>
        <v/>
      </c>
      <c r="C24" s="152" t="str">
        <f>IF(AND(K24&lt;&gt;"",K25=""),"Всього", Лист1!O18)</f>
        <v/>
      </c>
      <c r="D24" s="152" t="str">
        <f>Лист1!P18</f>
        <v/>
      </c>
      <c r="E24" s="152" t="str">
        <f>Лист1!Q18</f>
        <v/>
      </c>
      <c r="F24" s="152" t="str">
        <f>Лист1!S18</f>
        <v/>
      </c>
      <c r="G24" s="152" t="str">
        <f>Лист1!U18</f>
        <v/>
      </c>
      <c r="H24" s="152" t="str">
        <f>Лист1!R18</f>
        <v/>
      </c>
      <c r="I24" s="152" t="str">
        <f>Лист1!V18</f>
        <v/>
      </c>
      <c r="J24" s="152" t="str">
        <f>Лист1!T18</f>
        <v/>
      </c>
      <c r="K24" s="228" t="str">
        <f>IF(AND((Лист1!W18=""),NOT((I23=""))),SUM($K$9:K23),Лист1!W18)</f>
        <v/>
      </c>
      <c r="X24" s="152" t="str">
        <f>Лист1!X18</f>
        <v/>
      </c>
    </row>
    <row r="25" spans="2:24">
      <c r="B25" s="152" t="str">
        <f t="shared" si="0"/>
        <v/>
      </c>
      <c r="C25" s="152" t="str">
        <f>IF(AND(K25&lt;&gt;"",K26=""),"Всього", Лист1!O19)</f>
        <v/>
      </c>
      <c r="D25" s="152" t="str">
        <f>Лист1!P19</f>
        <v/>
      </c>
      <c r="E25" s="152" t="str">
        <f>Лист1!Q19</f>
        <v/>
      </c>
      <c r="F25" s="152" t="str">
        <f>Лист1!S19</f>
        <v/>
      </c>
      <c r="G25" s="152" t="str">
        <f>Лист1!U19</f>
        <v/>
      </c>
      <c r="H25" s="152" t="str">
        <f>Лист1!R19</f>
        <v/>
      </c>
      <c r="I25" s="152" t="str">
        <f>Лист1!V19</f>
        <v/>
      </c>
      <c r="J25" s="152" t="str">
        <f>Лист1!T19</f>
        <v/>
      </c>
      <c r="K25" s="228" t="str">
        <f>IF(AND((Лист1!W19=""),NOT((I24=""))),SUM($K$9:K24),Лист1!W19)</f>
        <v/>
      </c>
      <c r="X25" s="152" t="str">
        <f>Лист1!X19</f>
        <v/>
      </c>
    </row>
    <row r="26" spans="2:24">
      <c r="B26" s="152" t="str">
        <f t="shared" si="0"/>
        <v/>
      </c>
      <c r="C26" s="152" t="str">
        <f>IF(AND(K26&lt;&gt;"",K27=""),"Всього", Лист1!O20)</f>
        <v/>
      </c>
      <c r="D26" s="152" t="str">
        <f>Лист1!P20</f>
        <v/>
      </c>
      <c r="E26" s="152" t="str">
        <f>Лист1!Q20</f>
        <v/>
      </c>
      <c r="F26" s="152" t="str">
        <f>Лист1!S20</f>
        <v/>
      </c>
      <c r="G26" s="152" t="str">
        <f>Лист1!U20</f>
        <v/>
      </c>
      <c r="H26" s="152" t="str">
        <f>Лист1!R20</f>
        <v/>
      </c>
      <c r="I26" s="152" t="str">
        <f>Лист1!V20</f>
        <v/>
      </c>
      <c r="J26" s="152" t="str">
        <f>Лист1!T20</f>
        <v/>
      </c>
      <c r="K26" s="228" t="str">
        <f>IF(AND((Лист1!W20=""),NOT((I25=""))),SUM($K$9:K25),Лист1!W20)</f>
        <v/>
      </c>
      <c r="X26" s="152" t="str">
        <f>Лист1!X20</f>
        <v/>
      </c>
    </row>
    <row r="27" spans="2:24">
      <c r="B27" s="152" t="str">
        <f t="shared" si="0"/>
        <v/>
      </c>
      <c r="C27" s="152" t="str">
        <f>IF(AND(K27&lt;&gt;"",K28=""),"Всього", Лист1!O21)</f>
        <v/>
      </c>
      <c r="D27" s="152" t="str">
        <f>Лист1!P21</f>
        <v/>
      </c>
      <c r="E27" s="152" t="str">
        <f>Лист1!Q21</f>
        <v/>
      </c>
      <c r="F27" s="152" t="str">
        <f>Лист1!S21</f>
        <v/>
      </c>
      <c r="G27" s="152" t="str">
        <f>Лист1!U21</f>
        <v/>
      </c>
      <c r="H27" s="152" t="str">
        <f>Лист1!R21</f>
        <v/>
      </c>
      <c r="I27" s="152" t="str">
        <f>Лист1!V21</f>
        <v/>
      </c>
      <c r="J27" s="152" t="str">
        <f>Лист1!T21</f>
        <v/>
      </c>
      <c r="K27" s="228" t="str">
        <f>IF(AND((Лист1!W21=""),NOT((I26=""))),SUM($K$9:K26),Лист1!W21)</f>
        <v/>
      </c>
      <c r="X27" s="152" t="str">
        <f>Лист1!X21</f>
        <v/>
      </c>
    </row>
    <row r="28" spans="2:24">
      <c r="B28" s="152" t="str">
        <f t="shared" si="0"/>
        <v/>
      </c>
      <c r="C28" s="152" t="str">
        <f>IF(AND(K28&lt;&gt;"",K29=""),"Всього", Лист1!O22)</f>
        <v/>
      </c>
      <c r="D28" s="152" t="str">
        <f>Лист1!P22</f>
        <v/>
      </c>
      <c r="E28" s="152" t="str">
        <f>Лист1!Q22</f>
        <v/>
      </c>
      <c r="F28" s="152" t="str">
        <f>Лист1!S22</f>
        <v/>
      </c>
      <c r="G28" s="152" t="str">
        <f>Лист1!U22</f>
        <v/>
      </c>
      <c r="H28" s="152" t="str">
        <f>Лист1!R22</f>
        <v/>
      </c>
      <c r="I28" s="152" t="str">
        <f>Лист1!V22</f>
        <v/>
      </c>
      <c r="J28" s="152" t="str">
        <f>Лист1!T22</f>
        <v/>
      </c>
      <c r="K28" s="228" t="str">
        <f>IF(AND((Лист1!W22=""),NOT((I27=""))),SUM($K$9:K27),Лист1!W22)</f>
        <v/>
      </c>
      <c r="X28" s="152" t="str">
        <f>Лист1!X22</f>
        <v/>
      </c>
    </row>
    <row r="29" spans="2:24">
      <c r="B29" s="152" t="str">
        <f t="shared" si="0"/>
        <v/>
      </c>
      <c r="C29" s="152" t="str">
        <f>IF(AND(K29&lt;&gt;"",K30=""),"Всього", Лист1!O23)</f>
        <v/>
      </c>
      <c r="D29" s="152" t="str">
        <f>Лист1!P23</f>
        <v/>
      </c>
      <c r="E29" s="152" t="str">
        <f>Лист1!Q23</f>
        <v/>
      </c>
      <c r="F29" s="152" t="str">
        <f>Лист1!S23</f>
        <v/>
      </c>
      <c r="G29" s="152" t="str">
        <f>Лист1!U23</f>
        <v/>
      </c>
      <c r="H29" s="152" t="str">
        <f>Лист1!R23</f>
        <v/>
      </c>
      <c r="I29" s="152" t="str">
        <f>Лист1!V23</f>
        <v/>
      </c>
      <c r="J29" s="152" t="str">
        <f>Лист1!T23</f>
        <v/>
      </c>
      <c r="K29" s="228" t="str">
        <f>IF(AND((Лист1!W23=""),NOT((I28=""))),SUM($K$9:K28),Лист1!W23)</f>
        <v/>
      </c>
      <c r="X29" s="152" t="str">
        <f>Лист1!X23</f>
        <v/>
      </c>
    </row>
    <row r="30" spans="2:24">
      <c r="B30" s="152" t="str">
        <f t="shared" si="0"/>
        <v/>
      </c>
      <c r="C30" s="152" t="str">
        <f>IF(AND(K30&lt;&gt;"",K31=""),"Всього", Лист1!O24)</f>
        <v/>
      </c>
      <c r="D30" s="152" t="str">
        <f>Лист1!P24</f>
        <v/>
      </c>
      <c r="E30" s="152" t="str">
        <f>Лист1!Q24</f>
        <v/>
      </c>
      <c r="F30" s="152" t="str">
        <f>Лист1!S24</f>
        <v/>
      </c>
      <c r="G30" s="152" t="str">
        <f>Лист1!U24</f>
        <v/>
      </c>
      <c r="H30" s="152" t="str">
        <f>Лист1!R24</f>
        <v/>
      </c>
      <c r="I30" s="152" t="str">
        <f>Лист1!V24</f>
        <v/>
      </c>
      <c r="J30" s="152" t="str">
        <f>Лист1!T24</f>
        <v/>
      </c>
      <c r="K30" s="228" t="str">
        <f>IF(AND((Лист1!W24=""),NOT((I29=""))),SUM($K$9:K29),Лист1!W24)</f>
        <v/>
      </c>
      <c r="X30" s="152" t="str">
        <f>Лист1!X24</f>
        <v/>
      </c>
    </row>
    <row r="31" spans="2:24">
      <c r="B31" s="152" t="str">
        <f t="shared" si="0"/>
        <v/>
      </c>
      <c r="C31" s="152" t="str">
        <f>IF(AND(K31&lt;&gt;"",K32=""),"Всього", Лист1!O25)</f>
        <v/>
      </c>
      <c r="D31" s="152" t="str">
        <f>Лист1!P25</f>
        <v/>
      </c>
      <c r="E31" s="152" t="str">
        <f>Лист1!Q25</f>
        <v/>
      </c>
      <c r="F31" s="152" t="str">
        <f>Лист1!S25</f>
        <v/>
      </c>
      <c r="G31" s="152" t="str">
        <f>Лист1!U25</f>
        <v/>
      </c>
      <c r="H31" s="152" t="str">
        <f>Лист1!R25</f>
        <v/>
      </c>
      <c r="I31" s="152" t="str">
        <f>Лист1!V25</f>
        <v/>
      </c>
      <c r="J31" s="152" t="str">
        <f>Лист1!T25</f>
        <v/>
      </c>
      <c r="K31" s="228" t="str">
        <f>IF(AND((Лист1!W25=""),NOT((I30=""))),SUM($K$9:K30),Лист1!W25)</f>
        <v/>
      </c>
      <c r="X31" s="152" t="str">
        <f>Лист1!X25</f>
        <v/>
      </c>
    </row>
    <row r="32" spans="2:24">
      <c r="B32" s="152" t="str">
        <f t="shared" si="0"/>
        <v/>
      </c>
      <c r="C32" s="152" t="str">
        <f>IF(AND(K32&lt;&gt;"",K33=""),"Всього", Лист1!O26)</f>
        <v/>
      </c>
      <c r="D32" s="152" t="str">
        <f>Лист1!P26</f>
        <v/>
      </c>
      <c r="E32" s="152" t="str">
        <f>Лист1!Q26</f>
        <v/>
      </c>
      <c r="F32" s="152" t="str">
        <f>Лист1!S26</f>
        <v/>
      </c>
      <c r="G32" s="152" t="str">
        <f>Лист1!U26</f>
        <v/>
      </c>
      <c r="H32" s="152" t="str">
        <f>Лист1!R26</f>
        <v/>
      </c>
      <c r="I32" s="152" t="str">
        <f>Лист1!V26</f>
        <v/>
      </c>
      <c r="J32" s="152" t="str">
        <f>Лист1!T26</f>
        <v/>
      </c>
      <c r="K32" s="228" t="str">
        <f>IF(AND((Лист1!W26=""),NOT((I31=""))),SUM($K$9:K31),Лист1!W26)</f>
        <v/>
      </c>
      <c r="X32" s="152" t="str">
        <f>Лист1!X26</f>
        <v/>
      </c>
    </row>
    <row r="33" spans="2:24">
      <c r="B33" s="152" t="str">
        <f t="shared" si="0"/>
        <v/>
      </c>
      <c r="C33" s="152" t="str">
        <f>IF(AND(K33&lt;&gt;"",K34=""),"Всього", Лист1!O27)</f>
        <v/>
      </c>
      <c r="D33" s="152" t="str">
        <f>Лист1!P27</f>
        <v/>
      </c>
      <c r="E33" s="152" t="str">
        <f>Лист1!Q27</f>
        <v/>
      </c>
      <c r="F33" s="152" t="str">
        <f>Лист1!S27</f>
        <v/>
      </c>
      <c r="G33" s="152" t="str">
        <f>Лист1!U27</f>
        <v/>
      </c>
      <c r="H33" s="152" t="str">
        <f>Лист1!R27</f>
        <v/>
      </c>
      <c r="I33" s="152" t="str">
        <f>Лист1!V27</f>
        <v/>
      </c>
      <c r="J33" s="152" t="str">
        <f>Лист1!T27</f>
        <v/>
      </c>
      <c r="K33" s="228" t="str">
        <f>IF(AND((Лист1!W27=""),NOT((I32=""))),SUM($K$9:K32),Лист1!W27)</f>
        <v/>
      </c>
      <c r="X33" s="152" t="str">
        <f>Лист1!X27</f>
        <v/>
      </c>
    </row>
    <row r="34" spans="2:24">
      <c r="B34" s="152" t="str">
        <f t="shared" si="0"/>
        <v/>
      </c>
      <c r="C34" s="152" t="str">
        <f>IF(AND(K34&lt;&gt;"",K35=""),"Всього", Лист1!O28)</f>
        <v/>
      </c>
      <c r="D34" s="152" t="str">
        <f>Лист1!P28</f>
        <v/>
      </c>
      <c r="E34" s="152" t="str">
        <f>Лист1!Q28</f>
        <v/>
      </c>
      <c r="F34" s="152" t="str">
        <f>Лист1!S28</f>
        <v/>
      </c>
      <c r="G34" s="152" t="str">
        <f>Лист1!U28</f>
        <v/>
      </c>
      <c r="H34" s="152" t="str">
        <f>Лист1!R28</f>
        <v/>
      </c>
      <c r="I34" s="152" t="str">
        <f>Лист1!V28</f>
        <v/>
      </c>
      <c r="J34" s="152" t="str">
        <f>Лист1!T28</f>
        <v/>
      </c>
      <c r="K34" s="228" t="str">
        <f>IF(AND((Лист1!W28=""),NOT((I33=""))),SUM($K$9:K33),Лист1!W28)</f>
        <v/>
      </c>
      <c r="X34" s="152" t="str">
        <f>Лист1!X28</f>
        <v/>
      </c>
    </row>
    <row r="35" spans="2:24">
      <c r="B35" s="152" t="str">
        <f t="shared" si="0"/>
        <v/>
      </c>
      <c r="C35" s="152" t="str">
        <f>IF(AND(K35&lt;&gt;"",K36=""),"Всього", Лист1!O29)</f>
        <v/>
      </c>
      <c r="D35" s="152" t="str">
        <f>Лист1!P29</f>
        <v/>
      </c>
      <c r="E35" s="152" t="str">
        <f>Лист1!Q29</f>
        <v/>
      </c>
      <c r="F35" s="152" t="str">
        <f>Лист1!S29</f>
        <v/>
      </c>
      <c r="G35" s="152" t="str">
        <f>Лист1!U29</f>
        <v/>
      </c>
      <c r="H35" s="152" t="str">
        <f>Лист1!R29</f>
        <v/>
      </c>
      <c r="I35" s="152" t="str">
        <f>Лист1!V29</f>
        <v/>
      </c>
      <c r="J35" s="152" t="str">
        <f>Лист1!T29</f>
        <v/>
      </c>
      <c r="K35" s="228" t="str">
        <f>IF(AND((Лист1!W29=""),NOT((I34=""))),SUM($K$9:K34),Лист1!W29)</f>
        <v/>
      </c>
      <c r="X35" s="152" t="str">
        <f>Лист1!X29</f>
        <v/>
      </c>
    </row>
    <row r="36" spans="2:24">
      <c r="B36" s="152" t="str">
        <f t="shared" si="0"/>
        <v/>
      </c>
      <c r="C36" s="152" t="str">
        <f>IF(AND(K36&lt;&gt;"",K37=""),"Всього", Лист1!O30)</f>
        <v/>
      </c>
      <c r="D36" s="152" t="str">
        <f>Лист1!P30</f>
        <v/>
      </c>
      <c r="E36" s="152" t="str">
        <f>Лист1!Q30</f>
        <v/>
      </c>
      <c r="F36" s="152" t="str">
        <f>Лист1!S30</f>
        <v/>
      </c>
      <c r="G36" s="152" t="str">
        <f>Лист1!U30</f>
        <v/>
      </c>
      <c r="H36" s="152" t="str">
        <f>Лист1!R30</f>
        <v/>
      </c>
      <c r="I36" s="152" t="str">
        <f>Лист1!V30</f>
        <v/>
      </c>
      <c r="J36" s="152" t="str">
        <f>Лист1!T30</f>
        <v/>
      </c>
      <c r="K36" s="228" t="str">
        <f>IF(AND((Лист1!W30=""),NOT((I35=""))),SUM($K$9:K35),Лист1!W30)</f>
        <v/>
      </c>
      <c r="X36" s="152" t="str">
        <f>Лист1!X30</f>
        <v/>
      </c>
    </row>
    <row r="37" spans="2:24">
      <c r="B37" s="152" t="str">
        <f t="shared" si="0"/>
        <v/>
      </c>
      <c r="C37" s="152" t="str">
        <f>IF(AND(K37&lt;&gt;"",K38=""),"Всього", Лист1!O31)</f>
        <v/>
      </c>
      <c r="D37" s="152" t="str">
        <f>Лист1!P31</f>
        <v/>
      </c>
      <c r="E37" s="152" t="str">
        <f>Лист1!Q31</f>
        <v/>
      </c>
      <c r="F37" s="152" t="str">
        <f>Лист1!S31</f>
        <v/>
      </c>
      <c r="G37" s="152" t="str">
        <f>Лист1!U31</f>
        <v/>
      </c>
      <c r="H37" s="152" t="str">
        <f>Лист1!R31</f>
        <v/>
      </c>
      <c r="I37" s="152" t="str">
        <f>Лист1!V31</f>
        <v/>
      </c>
      <c r="J37" s="152" t="str">
        <f>Лист1!T31</f>
        <v/>
      </c>
      <c r="K37" s="228" t="str">
        <f>IF(AND((Лист1!W31=""),NOT((I36=""))),SUM($K$9:K36),Лист1!W31)</f>
        <v/>
      </c>
      <c r="X37" s="152" t="str">
        <f>Лист1!X31</f>
        <v/>
      </c>
    </row>
    <row r="38" spans="2:24">
      <c r="B38" s="152" t="str">
        <f t="shared" si="0"/>
        <v/>
      </c>
      <c r="C38" s="152" t="str">
        <f>IF(AND(K38&lt;&gt;"",K39=""),"Всього", Лист1!O32)</f>
        <v/>
      </c>
      <c r="D38" s="152" t="str">
        <f>Лист1!P32</f>
        <v/>
      </c>
      <c r="E38" s="152" t="str">
        <f>Лист1!Q32</f>
        <v/>
      </c>
      <c r="F38" s="152" t="str">
        <f>Лист1!S32</f>
        <v/>
      </c>
      <c r="G38" s="152" t="str">
        <f>Лист1!U32</f>
        <v/>
      </c>
      <c r="H38" s="152" t="str">
        <f>Лист1!R32</f>
        <v/>
      </c>
      <c r="I38" s="152" t="str">
        <f>Лист1!V32</f>
        <v/>
      </c>
      <c r="J38" s="152" t="str">
        <f>Лист1!T32</f>
        <v/>
      </c>
      <c r="K38" s="228" t="str">
        <f>IF(AND((Лист1!W32=""),NOT((I37=""))),SUM($K$9:K37),Лист1!W32)</f>
        <v/>
      </c>
      <c r="X38" s="152" t="str">
        <f>Лист1!X32</f>
        <v/>
      </c>
    </row>
    <row r="39" spans="2:24">
      <c r="B39" s="152" t="str">
        <f t="shared" si="0"/>
        <v/>
      </c>
      <c r="C39" s="152" t="str">
        <f>IF(AND(K39&lt;&gt;"",K40=""),"Всього", Лист1!O33)</f>
        <v/>
      </c>
      <c r="D39" s="152" t="str">
        <f>Лист1!P33</f>
        <v/>
      </c>
      <c r="E39" s="152" t="str">
        <f>Лист1!Q33</f>
        <v/>
      </c>
      <c r="F39" s="152" t="str">
        <f>Лист1!S33</f>
        <v/>
      </c>
      <c r="G39" s="152" t="str">
        <f>Лист1!U33</f>
        <v/>
      </c>
      <c r="H39" s="152" t="str">
        <f>Лист1!R33</f>
        <v/>
      </c>
      <c r="I39" s="152" t="str">
        <f>Лист1!V33</f>
        <v/>
      </c>
      <c r="J39" s="152" t="str">
        <f>Лист1!T33</f>
        <v/>
      </c>
      <c r="K39" s="228" t="str">
        <f>IF(AND((Лист1!W33=""),NOT((I38=""))),SUM($K$9:K38),Лист1!W33)</f>
        <v/>
      </c>
      <c r="X39" s="152" t="str">
        <f>Лист1!X33</f>
        <v/>
      </c>
    </row>
    <row r="40" spans="2:24">
      <c r="B40" s="152" t="str">
        <f t="shared" si="0"/>
        <v/>
      </c>
      <c r="C40" s="152" t="str">
        <f>IF(AND(K40&lt;&gt;"",K41=""),"Всього", Лист1!O34)</f>
        <v/>
      </c>
      <c r="D40" s="152" t="str">
        <f>Лист1!P34</f>
        <v/>
      </c>
      <c r="E40" s="152" t="str">
        <f>Лист1!Q34</f>
        <v/>
      </c>
      <c r="F40" s="152" t="str">
        <f>Лист1!S34</f>
        <v/>
      </c>
      <c r="G40" s="152" t="str">
        <f>Лист1!U34</f>
        <v/>
      </c>
      <c r="H40" s="152" t="str">
        <f>Лист1!R34</f>
        <v/>
      </c>
      <c r="I40" s="152" t="str">
        <f>Лист1!V34</f>
        <v/>
      </c>
      <c r="J40" s="152" t="str">
        <f>Лист1!T34</f>
        <v/>
      </c>
      <c r="K40" s="228" t="str">
        <f>IF(AND((Лист1!W34=""),NOT((I39=""))),SUM($K$9:K39),Лист1!W34)</f>
        <v/>
      </c>
      <c r="X40" s="152" t="str">
        <f>Лист1!X34</f>
        <v/>
      </c>
    </row>
    <row r="41" spans="2:24">
      <c r="B41" s="152" t="str">
        <f t="shared" si="0"/>
        <v/>
      </c>
      <c r="C41" s="152" t="str">
        <f>IF(AND(K41&lt;&gt;"",K42=""),"Всього", Лист1!O35)</f>
        <v/>
      </c>
      <c r="D41" s="152" t="str">
        <f>Лист1!P35</f>
        <v/>
      </c>
      <c r="E41" s="152" t="str">
        <f>Лист1!Q35</f>
        <v/>
      </c>
      <c r="F41" s="152" t="str">
        <f>Лист1!S35</f>
        <v/>
      </c>
      <c r="G41" s="152" t="str">
        <f>Лист1!U35</f>
        <v/>
      </c>
      <c r="H41" s="152" t="str">
        <f>Лист1!R35</f>
        <v/>
      </c>
      <c r="I41" s="152" t="str">
        <f>Лист1!V35</f>
        <v/>
      </c>
      <c r="J41" s="152" t="str">
        <f>Лист1!T35</f>
        <v/>
      </c>
      <c r="K41" s="228" t="str">
        <f>IF(AND((Лист1!W35=""),NOT((I40=""))),SUM($K$9:K40),Лист1!W35)</f>
        <v/>
      </c>
      <c r="X41" s="152" t="str">
        <f>Лист1!X35</f>
        <v/>
      </c>
    </row>
    <row r="42" spans="2:24">
      <c r="B42" s="152" t="str">
        <f t="shared" si="0"/>
        <v/>
      </c>
      <c r="C42" s="152" t="str">
        <f>IF(AND(K42&lt;&gt;"",K43=""),"Всього", Лист1!O36)</f>
        <v/>
      </c>
      <c r="D42" s="152" t="str">
        <f>Лист1!P36</f>
        <v/>
      </c>
      <c r="E42" s="152" t="str">
        <f>Лист1!Q36</f>
        <v/>
      </c>
      <c r="F42" s="152" t="str">
        <f>Лист1!S36</f>
        <v/>
      </c>
      <c r="G42" s="152" t="str">
        <f>Лист1!U36</f>
        <v/>
      </c>
      <c r="H42" s="152" t="str">
        <f>Лист1!R36</f>
        <v/>
      </c>
      <c r="I42" s="152" t="str">
        <f>Лист1!V36</f>
        <v/>
      </c>
      <c r="J42" s="152" t="str">
        <f>Лист1!T36</f>
        <v/>
      </c>
      <c r="K42" s="228" t="str">
        <f>IF(AND((Лист1!W36=""),NOT((I41=""))),SUM($K$9:K41),Лист1!W36)</f>
        <v/>
      </c>
      <c r="X42" s="152" t="str">
        <f>Лист1!X36</f>
        <v/>
      </c>
    </row>
    <row r="43" spans="2:24">
      <c r="B43" s="152" t="str">
        <f t="shared" si="0"/>
        <v/>
      </c>
      <c r="C43" s="152" t="str">
        <f>IF(AND(K43&lt;&gt;"",K44=""),"Всього", Лист1!O37)</f>
        <v/>
      </c>
      <c r="D43" s="152" t="str">
        <f>Лист1!P37</f>
        <v/>
      </c>
      <c r="E43" s="152" t="str">
        <f>Лист1!Q37</f>
        <v/>
      </c>
      <c r="F43" s="152" t="str">
        <f>Лист1!S37</f>
        <v/>
      </c>
      <c r="G43" s="152" t="str">
        <f>Лист1!U37</f>
        <v/>
      </c>
      <c r="H43" s="152" t="str">
        <f>Лист1!R37</f>
        <v/>
      </c>
      <c r="I43" s="152" t="str">
        <f>Лист1!V37</f>
        <v/>
      </c>
      <c r="J43" s="152" t="str">
        <f>Лист1!T37</f>
        <v/>
      </c>
      <c r="K43" s="228" t="str">
        <f>IF(AND((Лист1!W37=""),NOT((I42=""))),SUM($K$9:K42),Лист1!W37)</f>
        <v/>
      </c>
      <c r="X43" s="152" t="str">
        <f>Лист1!X37</f>
        <v/>
      </c>
    </row>
    <row r="44" spans="2:24">
      <c r="B44" s="152" t="str">
        <f t="shared" si="0"/>
        <v/>
      </c>
      <c r="C44" s="152" t="str">
        <f>IF(AND(K44&lt;&gt;"",K45=""),"Всього", Лист1!O38)</f>
        <v/>
      </c>
      <c r="D44" s="152" t="str">
        <f>Лист1!P38</f>
        <v/>
      </c>
      <c r="E44" s="152" t="str">
        <f>Лист1!Q38</f>
        <v/>
      </c>
      <c r="F44" s="152" t="str">
        <f>Лист1!S38</f>
        <v/>
      </c>
      <c r="G44" s="152" t="str">
        <f>Лист1!U38</f>
        <v/>
      </c>
      <c r="H44" s="152" t="str">
        <f>Лист1!R38</f>
        <v/>
      </c>
      <c r="I44" s="152" t="str">
        <f>Лист1!V38</f>
        <v/>
      </c>
      <c r="J44" s="152" t="str">
        <f>Лист1!T38</f>
        <v/>
      </c>
      <c r="K44" s="228" t="str">
        <f>IF(AND((Лист1!W38=""),NOT((I43=""))),SUM($K$9:K43),Лист1!W38)</f>
        <v/>
      </c>
      <c r="X44" s="152" t="str">
        <f>Лист1!X38</f>
        <v/>
      </c>
    </row>
    <row r="45" spans="2:24">
      <c r="B45" s="152" t="str">
        <f t="shared" si="0"/>
        <v/>
      </c>
      <c r="C45" s="152" t="str">
        <f>IF(AND(K45&lt;&gt;"",K46=""),"Всього", Лист1!O39)</f>
        <v/>
      </c>
      <c r="D45" s="152" t="str">
        <f>Лист1!P39</f>
        <v/>
      </c>
      <c r="E45" s="152" t="str">
        <f>Лист1!Q39</f>
        <v/>
      </c>
      <c r="F45" s="152" t="str">
        <f>Лист1!S39</f>
        <v/>
      </c>
      <c r="G45" s="152" t="str">
        <f>Лист1!U39</f>
        <v/>
      </c>
      <c r="H45" s="152" t="str">
        <f>Лист1!R39</f>
        <v/>
      </c>
      <c r="I45" s="152" t="str">
        <f>Лист1!V39</f>
        <v/>
      </c>
      <c r="J45" s="152" t="str">
        <f>Лист1!T39</f>
        <v/>
      </c>
      <c r="K45" s="228" t="str">
        <f>IF(AND((Лист1!W39=""),NOT((I44=""))),SUM($K$9:K44),Лист1!W39)</f>
        <v/>
      </c>
      <c r="X45" s="152" t="str">
        <f>Лист1!X39</f>
        <v/>
      </c>
    </row>
    <row r="46" spans="2:24">
      <c r="B46" s="152" t="str">
        <f t="shared" si="0"/>
        <v/>
      </c>
      <c r="C46" s="152" t="str">
        <f>IF(AND(K46&lt;&gt;"",K47=""),"Всього", Лист1!O40)</f>
        <v/>
      </c>
      <c r="D46" s="152" t="str">
        <f>Лист1!P40</f>
        <v/>
      </c>
      <c r="E46" s="152" t="str">
        <f>Лист1!Q40</f>
        <v/>
      </c>
      <c r="F46" s="152" t="str">
        <f>Лист1!S40</f>
        <v/>
      </c>
      <c r="G46" s="152" t="str">
        <f>Лист1!U40</f>
        <v/>
      </c>
      <c r="H46" s="152" t="str">
        <f>Лист1!R40</f>
        <v/>
      </c>
      <c r="I46" s="152" t="str">
        <f>Лист1!V40</f>
        <v/>
      </c>
      <c r="J46" s="152" t="str">
        <f>Лист1!T40</f>
        <v/>
      </c>
      <c r="K46" s="228" t="str">
        <f>IF(AND((Лист1!W40=""),NOT((I45=""))),SUM($K$9:K45),Лист1!W40)</f>
        <v/>
      </c>
      <c r="X46" s="152" t="str">
        <f>Лист1!X40</f>
        <v/>
      </c>
    </row>
    <row r="47" spans="2:24">
      <c r="B47" s="152" t="str">
        <f t="shared" si="0"/>
        <v/>
      </c>
      <c r="C47" s="152" t="str">
        <f>IF(AND(K47&lt;&gt;"",K48=""),"Всього", Лист1!O41)</f>
        <v/>
      </c>
      <c r="D47" s="152" t="str">
        <f>Лист1!P41</f>
        <v/>
      </c>
      <c r="E47" s="152" t="str">
        <f>Лист1!Q41</f>
        <v/>
      </c>
      <c r="F47" s="152" t="str">
        <f>Лист1!S41</f>
        <v/>
      </c>
      <c r="G47" s="152" t="str">
        <f>Лист1!U41</f>
        <v/>
      </c>
      <c r="H47" s="152" t="str">
        <f>Лист1!R41</f>
        <v/>
      </c>
      <c r="I47" s="152" t="str">
        <f>Лист1!V41</f>
        <v/>
      </c>
      <c r="J47" s="152" t="str">
        <f>Лист1!T41</f>
        <v/>
      </c>
      <c r="K47" s="228" t="str">
        <f>IF(AND((Лист1!W41=""),NOT((I46=""))),SUM($K$9:K46),Лист1!W41)</f>
        <v/>
      </c>
      <c r="X47" s="152" t="str">
        <f>Лист1!X41</f>
        <v/>
      </c>
    </row>
    <row r="48" spans="2:24">
      <c r="B48" s="152" t="str">
        <f t="shared" si="0"/>
        <v/>
      </c>
      <c r="C48" s="152" t="str">
        <f>IF(AND(K48&lt;&gt;"",K49=""),"Всього", Лист1!O42)</f>
        <v/>
      </c>
      <c r="D48" s="152" t="str">
        <f>Лист1!P42</f>
        <v/>
      </c>
      <c r="E48" s="152" t="str">
        <f>Лист1!Q42</f>
        <v/>
      </c>
      <c r="F48" s="152" t="str">
        <f>Лист1!S42</f>
        <v/>
      </c>
      <c r="G48" s="152" t="str">
        <f>Лист1!U42</f>
        <v/>
      </c>
      <c r="H48" s="152" t="str">
        <f>Лист1!R42</f>
        <v/>
      </c>
      <c r="I48" s="152" t="str">
        <f>Лист1!V42</f>
        <v/>
      </c>
      <c r="J48" s="152" t="str">
        <f>Лист1!T42</f>
        <v/>
      </c>
      <c r="K48" s="228" t="str">
        <f>IF(AND((Лист1!W42=""),NOT((I47=""))),SUM($K$9:K47),Лист1!W42)</f>
        <v/>
      </c>
      <c r="X48" s="152" t="str">
        <f>Лист1!X42</f>
        <v/>
      </c>
    </row>
    <row r="49" spans="2:24">
      <c r="B49" s="152" t="str">
        <f t="shared" si="0"/>
        <v/>
      </c>
      <c r="C49" s="152" t="str">
        <f>IF(AND(K49&lt;&gt;"",K50=""),"Всього", Лист1!O43)</f>
        <v/>
      </c>
      <c r="D49" s="152" t="str">
        <f>Лист1!P43</f>
        <v/>
      </c>
      <c r="E49" s="152" t="str">
        <f>Лист1!Q43</f>
        <v/>
      </c>
      <c r="F49" s="152" t="str">
        <f>Лист1!S43</f>
        <v/>
      </c>
      <c r="G49" s="152" t="str">
        <f>Лист1!U43</f>
        <v/>
      </c>
      <c r="H49" s="152" t="str">
        <f>Лист1!R43</f>
        <v/>
      </c>
      <c r="I49" s="152" t="str">
        <f>Лист1!V43</f>
        <v/>
      </c>
      <c r="J49" s="152" t="str">
        <f>Лист1!T43</f>
        <v/>
      </c>
      <c r="K49" s="228" t="str">
        <f>IF(AND((Лист1!W43=""),NOT((I48=""))),SUM($K$9:K48),Лист1!W43)</f>
        <v/>
      </c>
      <c r="X49" s="152" t="str">
        <f>Лист1!X43</f>
        <v/>
      </c>
    </row>
    <row r="50" spans="2:24">
      <c r="B50" s="152" t="str">
        <f t="shared" si="0"/>
        <v/>
      </c>
      <c r="C50" s="152" t="str">
        <f>IF(AND(K50&lt;&gt;"",K51=""),"Всього", Лист1!O44)</f>
        <v/>
      </c>
      <c r="D50" s="152" t="str">
        <f>Лист1!P44</f>
        <v/>
      </c>
      <c r="E50" s="152" t="str">
        <f>Лист1!Q44</f>
        <v/>
      </c>
      <c r="F50" s="152" t="str">
        <f>Лист1!S44</f>
        <v/>
      </c>
      <c r="G50" s="152" t="str">
        <f>Лист1!U44</f>
        <v/>
      </c>
      <c r="H50" s="152" t="str">
        <f>Лист1!R44</f>
        <v/>
      </c>
      <c r="I50" s="152" t="str">
        <f>Лист1!V44</f>
        <v/>
      </c>
      <c r="J50" s="152" t="str">
        <f>Лист1!T44</f>
        <v/>
      </c>
      <c r="K50" s="228" t="str">
        <f>IF(AND((Лист1!W44=""),NOT((I49=""))),SUM($K$9:K49),Лист1!W44)</f>
        <v/>
      </c>
      <c r="X50" s="152" t="str">
        <f>Лист1!X44</f>
        <v/>
      </c>
    </row>
    <row r="51" spans="2:24">
      <c r="B51" s="152" t="str">
        <f t="shared" si="0"/>
        <v/>
      </c>
      <c r="C51" s="152" t="str">
        <f>IF(AND(K51&lt;&gt;"",K52=""),"Всього", Лист1!O45)</f>
        <v/>
      </c>
      <c r="D51" s="152" t="str">
        <f>Лист1!P45</f>
        <v/>
      </c>
      <c r="E51" s="152" t="str">
        <f>Лист1!Q45</f>
        <v/>
      </c>
      <c r="F51" s="152" t="str">
        <f>Лист1!S45</f>
        <v/>
      </c>
      <c r="G51" s="152" t="str">
        <f>Лист1!U45</f>
        <v/>
      </c>
      <c r="H51" s="152" t="str">
        <f>Лист1!R45</f>
        <v/>
      </c>
      <c r="I51" s="152" t="str">
        <f>Лист1!V45</f>
        <v/>
      </c>
      <c r="J51" s="152" t="str">
        <f>Лист1!T45</f>
        <v/>
      </c>
      <c r="K51" s="228" t="str">
        <f>IF(AND((Лист1!W45=""),NOT((I50=""))),SUM($K$9:K50),Лист1!W45)</f>
        <v/>
      </c>
      <c r="X51" s="152" t="str">
        <f>Лист1!X45</f>
        <v/>
      </c>
    </row>
    <row r="52" spans="2:24">
      <c r="B52" s="152" t="str">
        <f t="shared" si="0"/>
        <v/>
      </c>
      <c r="C52" s="152" t="str">
        <f>IF(AND(K52&lt;&gt;"",K53=""),"Всього", Лист1!O46)</f>
        <v/>
      </c>
      <c r="D52" s="152" t="str">
        <f>Лист1!P46</f>
        <v/>
      </c>
      <c r="E52" s="152" t="str">
        <f>Лист1!Q46</f>
        <v/>
      </c>
      <c r="F52" s="152" t="str">
        <f>Лист1!S46</f>
        <v/>
      </c>
      <c r="G52" s="152" t="str">
        <f>Лист1!U46</f>
        <v/>
      </c>
      <c r="H52" s="152" t="str">
        <f>Лист1!R46</f>
        <v/>
      </c>
      <c r="I52" s="152" t="str">
        <f>Лист1!V46</f>
        <v/>
      </c>
      <c r="J52" s="152" t="str">
        <f>Лист1!T46</f>
        <v/>
      </c>
      <c r="K52" s="228" t="str">
        <f>IF(AND((Лист1!W46=""),NOT((I51=""))),SUM($K$9:K51),Лист1!W46)</f>
        <v/>
      </c>
      <c r="X52" s="152" t="str">
        <f>Лист1!X46</f>
        <v/>
      </c>
    </row>
    <row r="53" spans="2:24">
      <c r="B53" s="152" t="str">
        <f t="shared" si="0"/>
        <v/>
      </c>
      <c r="C53" s="152" t="str">
        <f>IF(AND(K53&lt;&gt;"",K54=""),"Всього", Лист1!O47)</f>
        <v/>
      </c>
      <c r="D53" s="152" t="str">
        <f>Лист1!P47</f>
        <v/>
      </c>
      <c r="E53" s="152" t="str">
        <f>Лист1!Q47</f>
        <v/>
      </c>
      <c r="F53" s="152" t="str">
        <f>Лист1!S47</f>
        <v/>
      </c>
      <c r="G53" s="152" t="str">
        <f>Лист1!U47</f>
        <v/>
      </c>
      <c r="H53" s="152" t="str">
        <f>Лист1!R47</f>
        <v/>
      </c>
      <c r="I53" s="152" t="str">
        <f>Лист1!V47</f>
        <v/>
      </c>
      <c r="J53" s="152" t="str">
        <f>Лист1!T47</f>
        <v/>
      </c>
      <c r="K53" s="228" t="str">
        <f>IF(AND((Лист1!W47=""),NOT((I52=""))),SUM($K$9:K52),Лист1!W47)</f>
        <v/>
      </c>
      <c r="X53" s="152" t="str">
        <f>Лист1!X47</f>
        <v/>
      </c>
    </row>
    <row r="54" spans="2:24">
      <c r="B54" s="152" t="str">
        <f t="shared" si="0"/>
        <v/>
      </c>
      <c r="C54" s="152" t="str">
        <f>IF(AND(K54&lt;&gt;"",K55=""),"Всього", Лист1!O48)</f>
        <v/>
      </c>
      <c r="D54" s="152" t="str">
        <f>Лист1!P48</f>
        <v/>
      </c>
      <c r="E54" s="152" t="str">
        <f>Лист1!Q48</f>
        <v/>
      </c>
      <c r="F54" s="152" t="str">
        <f>Лист1!S48</f>
        <v/>
      </c>
      <c r="G54" s="152" t="str">
        <f>Лист1!U48</f>
        <v/>
      </c>
      <c r="H54" s="152" t="str">
        <f>Лист1!R48</f>
        <v/>
      </c>
      <c r="I54" s="152" t="str">
        <f>Лист1!V48</f>
        <v/>
      </c>
      <c r="J54" s="152" t="str">
        <f>Лист1!T48</f>
        <v/>
      </c>
      <c r="K54" s="228" t="str">
        <f>IF(AND((Лист1!W48=""),NOT((I53=""))),SUM($K$9:K53),Лист1!W48)</f>
        <v/>
      </c>
      <c r="X54" s="152" t="str">
        <f>Лист1!X48</f>
        <v/>
      </c>
    </row>
    <row r="55" spans="2:24">
      <c r="B55" s="152" t="str">
        <f t="shared" si="0"/>
        <v/>
      </c>
      <c r="C55" s="152" t="str">
        <f>IF(AND(K55&lt;&gt;"",K56=""),"Всього", Лист1!O49)</f>
        <v/>
      </c>
      <c r="D55" s="152" t="str">
        <f>Лист1!P49</f>
        <v/>
      </c>
      <c r="E55" s="152" t="str">
        <f>Лист1!Q49</f>
        <v/>
      </c>
      <c r="F55" s="152" t="str">
        <f>Лист1!S49</f>
        <v/>
      </c>
      <c r="G55" s="152" t="str">
        <f>Лист1!U49</f>
        <v/>
      </c>
      <c r="H55" s="152" t="str">
        <f>Лист1!R49</f>
        <v/>
      </c>
      <c r="I55" s="152" t="str">
        <f>Лист1!V49</f>
        <v/>
      </c>
      <c r="J55" s="152" t="str">
        <f>Лист1!T49</f>
        <v/>
      </c>
      <c r="K55" s="228" t="str">
        <f>IF(AND((Лист1!W49=""),NOT((I54=""))),SUM($K$9:K54),Лист1!W49)</f>
        <v/>
      </c>
      <c r="X55" s="152" t="str">
        <f>Лист1!X49</f>
        <v/>
      </c>
    </row>
    <row r="56" spans="2:24">
      <c r="B56" s="152" t="str">
        <f t="shared" si="0"/>
        <v/>
      </c>
      <c r="C56" s="152" t="str">
        <f>IF(AND(K56&lt;&gt;"",K57=""),"Всього", Лист1!O50)</f>
        <v/>
      </c>
      <c r="D56" s="152" t="str">
        <f>Лист1!P50</f>
        <v/>
      </c>
      <c r="E56" s="152" t="str">
        <f>Лист1!Q50</f>
        <v/>
      </c>
      <c r="F56" s="152" t="str">
        <f>Лист1!S50</f>
        <v/>
      </c>
      <c r="G56" s="152" t="str">
        <f>Лист1!U50</f>
        <v/>
      </c>
      <c r="H56" s="152" t="str">
        <f>Лист1!R50</f>
        <v/>
      </c>
      <c r="I56" s="152" t="str">
        <f>Лист1!V50</f>
        <v/>
      </c>
      <c r="J56" s="152" t="str">
        <f>Лист1!T50</f>
        <v/>
      </c>
      <c r="K56" s="228" t="str">
        <f>IF(AND((Лист1!W50=""),NOT((I55=""))),SUM($K$9:K55),Лист1!W50)</f>
        <v/>
      </c>
      <c r="X56" s="152" t="str">
        <f>Лист1!X50</f>
        <v/>
      </c>
    </row>
    <row r="57" spans="2:24">
      <c r="B57" s="152" t="str">
        <f t="shared" si="0"/>
        <v/>
      </c>
      <c r="C57" s="152" t="str">
        <f>IF(AND(K57&lt;&gt;"",K58=""),"Всього", Лист1!O51)</f>
        <v/>
      </c>
      <c r="D57" s="152" t="str">
        <f>Лист1!P51</f>
        <v/>
      </c>
      <c r="E57" s="152" t="str">
        <f>Лист1!Q51</f>
        <v/>
      </c>
      <c r="F57" s="152" t="str">
        <f>Лист1!S51</f>
        <v/>
      </c>
      <c r="G57" s="152" t="str">
        <f>Лист1!U51</f>
        <v/>
      </c>
      <c r="H57" s="152" t="str">
        <f>Лист1!R51</f>
        <v/>
      </c>
      <c r="I57" s="152" t="str">
        <f>Лист1!V51</f>
        <v/>
      </c>
      <c r="J57" s="152" t="str">
        <f>Лист1!T51</f>
        <v/>
      </c>
      <c r="K57" s="228" t="str">
        <f>IF(AND((Лист1!W51=""),NOT((I56=""))),SUM($K$9:K56),Лист1!W51)</f>
        <v/>
      </c>
      <c r="X57" s="152" t="str">
        <f>Лист1!X51</f>
        <v/>
      </c>
    </row>
    <row r="58" spans="2:24">
      <c r="B58" s="152" t="str">
        <f t="shared" si="0"/>
        <v/>
      </c>
      <c r="C58" s="152" t="str">
        <f>IF(AND(K58&lt;&gt;"",K59=""),"Всього", Лист1!O52)</f>
        <v/>
      </c>
      <c r="D58" s="152" t="str">
        <f>Лист1!P52</f>
        <v/>
      </c>
      <c r="E58" s="152" t="str">
        <f>Лист1!Q52</f>
        <v/>
      </c>
      <c r="F58" s="152" t="str">
        <f>Лист1!S52</f>
        <v/>
      </c>
      <c r="G58" s="152" t="str">
        <f>Лист1!U52</f>
        <v/>
      </c>
      <c r="H58" s="152" t="str">
        <f>Лист1!R52</f>
        <v/>
      </c>
      <c r="I58" s="152" t="str">
        <f>Лист1!V52</f>
        <v/>
      </c>
      <c r="J58" s="152" t="str">
        <f>Лист1!T52</f>
        <v/>
      </c>
      <c r="K58" s="228" t="str">
        <f>IF(AND((Лист1!W52=""),NOT((I57=""))),SUM($K$9:K57),Лист1!W52)</f>
        <v/>
      </c>
      <c r="X58" s="152" t="str">
        <f>Лист1!X52</f>
        <v/>
      </c>
    </row>
    <row r="59" spans="2:24">
      <c r="B59" s="152" t="str">
        <f t="shared" si="0"/>
        <v/>
      </c>
      <c r="C59" s="152" t="str">
        <f>IF(AND(K59&lt;&gt;"",K60=""),"Всього", Лист1!O53)</f>
        <v/>
      </c>
      <c r="D59" s="152" t="str">
        <f>Лист1!P53</f>
        <v/>
      </c>
      <c r="E59" s="152" t="str">
        <f>Лист1!Q53</f>
        <v/>
      </c>
      <c r="F59" s="152" t="str">
        <f>Лист1!S53</f>
        <v/>
      </c>
      <c r="G59" s="152" t="str">
        <f>Лист1!U53</f>
        <v/>
      </c>
      <c r="H59" s="152" t="str">
        <f>Лист1!R53</f>
        <v/>
      </c>
      <c r="I59" s="152" t="str">
        <f>Лист1!V53</f>
        <v/>
      </c>
      <c r="J59" s="152" t="str">
        <f>Лист1!T53</f>
        <v/>
      </c>
      <c r="K59" s="228" t="str">
        <f>IF(AND((Лист1!W53=""),NOT((I58=""))),SUM($K$9:K58),Лист1!W53)</f>
        <v/>
      </c>
      <c r="X59" s="152" t="str">
        <f>Лист1!X53</f>
        <v/>
      </c>
    </row>
    <row r="60" spans="2:24">
      <c r="B60" s="152" t="str">
        <f t="shared" si="0"/>
        <v/>
      </c>
      <c r="C60" s="152" t="str">
        <f>IF(AND(K60&lt;&gt;"",K61=""),"Всього", Лист1!O54)</f>
        <v/>
      </c>
      <c r="D60" s="152" t="str">
        <f>Лист1!P54</f>
        <v/>
      </c>
      <c r="E60" s="152" t="str">
        <f>Лист1!Q54</f>
        <v/>
      </c>
      <c r="F60" s="152" t="str">
        <f>Лист1!S54</f>
        <v/>
      </c>
      <c r="G60" s="152" t="str">
        <f>Лист1!U54</f>
        <v/>
      </c>
      <c r="H60" s="152" t="str">
        <f>Лист1!R54</f>
        <v/>
      </c>
      <c r="I60" s="152" t="str">
        <f>Лист1!V54</f>
        <v/>
      </c>
      <c r="J60" s="152" t="str">
        <f>Лист1!T54</f>
        <v/>
      </c>
      <c r="K60" s="228" t="str">
        <f>IF(AND((Лист1!W54=""),NOT((I59=""))),SUM($K$9:K59),Лист1!W54)</f>
        <v/>
      </c>
      <c r="X60" s="152" t="str">
        <f>Лист1!X54</f>
        <v/>
      </c>
    </row>
    <row r="61" spans="2:24">
      <c r="B61" s="152" t="str">
        <f t="shared" si="0"/>
        <v/>
      </c>
      <c r="C61" s="152" t="str">
        <f>IF(AND(K61&lt;&gt;"",K62=""),"Всього", Лист1!O55)</f>
        <v/>
      </c>
      <c r="D61" s="152" t="str">
        <f>Лист1!P55</f>
        <v/>
      </c>
      <c r="E61" s="152" t="str">
        <f>Лист1!Q55</f>
        <v/>
      </c>
      <c r="F61" s="152" t="str">
        <f>Лист1!S55</f>
        <v/>
      </c>
      <c r="G61" s="152" t="str">
        <f>Лист1!U55</f>
        <v/>
      </c>
      <c r="H61" s="152" t="str">
        <f>Лист1!R55</f>
        <v/>
      </c>
      <c r="I61" s="152" t="str">
        <f>Лист1!V55</f>
        <v/>
      </c>
      <c r="J61" s="152" t="str">
        <f>Лист1!T55</f>
        <v/>
      </c>
      <c r="K61" s="228" t="str">
        <f>IF(AND((Лист1!W55=""),NOT((I60=""))),SUM($K$9:K60),Лист1!W55)</f>
        <v/>
      </c>
      <c r="X61" s="152" t="str">
        <f>Лист1!X55</f>
        <v/>
      </c>
    </row>
    <row r="62" spans="2:24">
      <c r="B62" s="152" t="str">
        <f t="shared" si="0"/>
        <v/>
      </c>
      <c r="C62" s="152" t="str">
        <f>IF(AND(K62&lt;&gt;"",K63=""),"Всього", Лист1!O56)</f>
        <v/>
      </c>
      <c r="D62" s="152" t="str">
        <f>Лист1!P56</f>
        <v/>
      </c>
      <c r="E62" s="152" t="str">
        <f>Лист1!Q56</f>
        <v/>
      </c>
      <c r="F62" s="152" t="str">
        <f>Лист1!S56</f>
        <v/>
      </c>
      <c r="G62" s="152" t="str">
        <f>Лист1!U56</f>
        <v/>
      </c>
      <c r="H62" s="152" t="str">
        <f>Лист1!R56</f>
        <v/>
      </c>
      <c r="I62" s="152" t="str">
        <f>Лист1!V56</f>
        <v/>
      </c>
      <c r="J62" s="152" t="str">
        <f>Лист1!T56</f>
        <v/>
      </c>
      <c r="K62" s="228" t="str">
        <f>IF(AND((Лист1!W56=""),NOT((I61=""))),SUM($K$9:K61),Лист1!W56)</f>
        <v/>
      </c>
      <c r="X62" s="152" t="str">
        <f>Лист1!X56</f>
        <v/>
      </c>
    </row>
    <row r="63" spans="2:24">
      <c r="B63" s="152" t="str">
        <f t="shared" si="0"/>
        <v/>
      </c>
      <c r="C63" s="152" t="str">
        <f>IF(AND(K63&lt;&gt;"",K64=""),"Всього", Лист1!O57)</f>
        <v/>
      </c>
      <c r="D63" s="152" t="str">
        <f>Лист1!P57</f>
        <v/>
      </c>
      <c r="E63" s="152" t="str">
        <f>Лист1!Q57</f>
        <v/>
      </c>
      <c r="F63" s="152" t="str">
        <f>Лист1!S57</f>
        <v/>
      </c>
      <c r="G63" s="152" t="str">
        <f>Лист1!U57</f>
        <v/>
      </c>
      <c r="H63" s="152" t="str">
        <f>Лист1!R57</f>
        <v/>
      </c>
      <c r="I63" s="152" t="str">
        <f>Лист1!V57</f>
        <v/>
      </c>
      <c r="J63" s="152" t="str">
        <f>Лист1!T57</f>
        <v/>
      </c>
      <c r="K63" s="228" t="str">
        <f>IF(AND((Лист1!W57=""),NOT((I62=""))),SUM($K$9:K62),Лист1!W57)</f>
        <v/>
      </c>
      <c r="X63" s="152" t="str">
        <f>Лист1!X57</f>
        <v/>
      </c>
    </row>
    <row r="64" spans="2:24">
      <c r="B64" s="152" t="str">
        <f t="shared" si="0"/>
        <v/>
      </c>
      <c r="C64" s="152" t="str">
        <f>IF(AND(K64&lt;&gt;"",K65=""),"Всього", Лист1!O58)</f>
        <v/>
      </c>
      <c r="D64" s="152" t="str">
        <f>Лист1!P58</f>
        <v/>
      </c>
      <c r="E64" s="152" t="str">
        <f>Лист1!Q58</f>
        <v/>
      </c>
      <c r="F64" s="152" t="str">
        <f>Лист1!S58</f>
        <v/>
      </c>
      <c r="G64" s="152" t="str">
        <f>Лист1!U58</f>
        <v/>
      </c>
      <c r="H64" s="152" t="str">
        <f>Лист1!R58</f>
        <v/>
      </c>
      <c r="I64" s="152" t="str">
        <f>Лист1!V58</f>
        <v/>
      </c>
      <c r="J64" s="152" t="str">
        <f>Лист1!T58</f>
        <v/>
      </c>
      <c r="K64" s="228" t="str">
        <f>IF(AND((Лист1!W58=""),NOT((I63=""))),SUM($K$9:K63),Лист1!W58)</f>
        <v/>
      </c>
      <c r="X64" s="152" t="str">
        <f>Лист1!X58</f>
        <v/>
      </c>
    </row>
    <row r="65" spans="2:24">
      <c r="B65" s="152" t="str">
        <f t="shared" si="0"/>
        <v/>
      </c>
      <c r="C65" s="152" t="str">
        <f>IF(AND(K65&lt;&gt;"",K66=""),"Всього", Лист1!O59)</f>
        <v/>
      </c>
      <c r="D65" s="152" t="str">
        <f>Лист1!P59</f>
        <v/>
      </c>
      <c r="E65" s="152" t="str">
        <f>Лист1!Q59</f>
        <v/>
      </c>
      <c r="F65" s="152" t="str">
        <f>Лист1!S59</f>
        <v/>
      </c>
      <c r="G65" s="152" t="str">
        <f>Лист1!U59</f>
        <v/>
      </c>
      <c r="H65" s="152" t="str">
        <f>Лист1!R59</f>
        <v/>
      </c>
      <c r="I65" s="152" t="str">
        <f>Лист1!V59</f>
        <v/>
      </c>
      <c r="J65" s="152" t="str">
        <f>Лист1!T59</f>
        <v/>
      </c>
      <c r="K65" s="228" t="str">
        <f>IF(AND((Лист1!W59=""),NOT((I64=""))),SUM($K$9:K64),Лист1!W59)</f>
        <v/>
      </c>
      <c r="X65" s="152" t="str">
        <f>Лист1!X59</f>
        <v/>
      </c>
    </row>
    <row r="66" spans="2:24">
      <c r="B66" s="152" t="str">
        <f t="shared" si="0"/>
        <v/>
      </c>
      <c r="C66" s="152" t="str">
        <f>IF(AND(K66&lt;&gt;"",K67=""),"Всього", Лист1!O60)</f>
        <v/>
      </c>
      <c r="D66" s="152" t="str">
        <f>Лист1!P60</f>
        <v/>
      </c>
      <c r="E66" s="152" t="str">
        <f>Лист1!Q60</f>
        <v/>
      </c>
      <c r="F66" s="152" t="str">
        <f>Лист1!S60</f>
        <v/>
      </c>
      <c r="G66" s="152" t="str">
        <f>Лист1!U60</f>
        <v/>
      </c>
      <c r="H66" s="152" t="str">
        <f>Лист1!R60</f>
        <v/>
      </c>
      <c r="I66" s="152" t="str">
        <f>Лист1!V60</f>
        <v/>
      </c>
      <c r="J66" s="152" t="str">
        <f>Лист1!T60</f>
        <v/>
      </c>
      <c r="K66" s="228" t="str">
        <f>IF(AND((Лист1!W60=""),NOT((I65=""))),SUM($K$9:K65),Лист1!W60)</f>
        <v/>
      </c>
      <c r="X66" s="152" t="str">
        <f>Лист1!X60</f>
        <v/>
      </c>
    </row>
    <row r="67" spans="2:24">
      <c r="B67" s="152" t="str">
        <f t="shared" si="0"/>
        <v/>
      </c>
      <c r="C67" s="152" t="str">
        <f>IF(AND(K67&lt;&gt;"",K68=""),"Всього", Лист1!O61)</f>
        <v/>
      </c>
      <c r="D67" s="152" t="str">
        <f>Лист1!P61</f>
        <v/>
      </c>
      <c r="E67" s="152" t="str">
        <f>Лист1!Q61</f>
        <v/>
      </c>
      <c r="F67" s="152" t="str">
        <f>Лист1!S61</f>
        <v/>
      </c>
      <c r="G67" s="152" t="str">
        <f>Лист1!U61</f>
        <v/>
      </c>
      <c r="H67" s="152" t="str">
        <f>Лист1!R61</f>
        <v/>
      </c>
      <c r="I67" s="152" t="str">
        <f>Лист1!V61</f>
        <v/>
      </c>
      <c r="J67" s="152" t="str">
        <f>Лист1!T61</f>
        <v/>
      </c>
      <c r="K67" s="228" t="str">
        <f>IF(AND((Лист1!W61=""),NOT((I66=""))),SUM($K$9:K66),Лист1!W61)</f>
        <v/>
      </c>
      <c r="X67" s="152" t="str">
        <f>Лист1!X61</f>
        <v/>
      </c>
    </row>
    <row r="68" spans="2:24">
      <c r="B68" s="152" t="str">
        <f t="shared" si="0"/>
        <v/>
      </c>
      <c r="C68" s="152" t="str">
        <f>IF(AND(K68&lt;&gt;"",K69=""),"Всього", Лист1!O62)</f>
        <v/>
      </c>
      <c r="D68" s="152" t="str">
        <f>Лист1!P62</f>
        <v/>
      </c>
      <c r="E68" s="152" t="str">
        <f>Лист1!Q62</f>
        <v/>
      </c>
      <c r="F68" s="152" t="str">
        <f>Лист1!S62</f>
        <v/>
      </c>
      <c r="G68" s="152" t="str">
        <f>Лист1!U62</f>
        <v/>
      </c>
      <c r="H68" s="152" t="str">
        <f>Лист1!R62</f>
        <v/>
      </c>
      <c r="I68" s="152" t="str">
        <f>Лист1!V62</f>
        <v/>
      </c>
      <c r="J68" s="152" t="str">
        <f>Лист1!T62</f>
        <v/>
      </c>
      <c r="K68" s="228" t="str">
        <f>IF(AND((Лист1!W62=""),NOT((I67=""))),SUM($K$9:K67),Лист1!W62)</f>
        <v/>
      </c>
      <c r="X68" s="152" t="str">
        <f>Лист1!X62</f>
        <v/>
      </c>
    </row>
    <row r="69" spans="2:24">
      <c r="B69" s="152" t="str">
        <f t="shared" si="0"/>
        <v/>
      </c>
      <c r="C69" s="152" t="str">
        <f>IF(AND(K69&lt;&gt;"",K70=""),"Всього", Лист1!O63)</f>
        <v/>
      </c>
      <c r="D69" s="152" t="str">
        <f>Лист1!P63</f>
        <v/>
      </c>
      <c r="E69" s="152" t="str">
        <f>Лист1!Q63</f>
        <v/>
      </c>
      <c r="F69" s="152" t="str">
        <f>Лист1!S63</f>
        <v/>
      </c>
      <c r="G69" s="152" t="str">
        <f>Лист1!U63</f>
        <v/>
      </c>
      <c r="H69" s="152" t="str">
        <f>Лист1!R63</f>
        <v/>
      </c>
      <c r="I69" s="152" t="str">
        <f>Лист1!V63</f>
        <v/>
      </c>
      <c r="J69" s="152" t="str">
        <f>Лист1!T63</f>
        <v/>
      </c>
      <c r="K69" s="228" t="str">
        <f>IF(AND((Лист1!W63=""),NOT((I68=""))),SUM($K$9:K68),Лист1!W63)</f>
        <v/>
      </c>
      <c r="X69" s="152" t="str">
        <f>Лист1!X63</f>
        <v/>
      </c>
    </row>
    <row r="70" spans="2:24">
      <c r="B70" s="152" t="str">
        <f t="shared" si="0"/>
        <v/>
      </c>
      <c r="C70" s="152" t="str">
        <f>IF(AND(K70&lt;&gt;"",K71=""),"Всього", Лист1!O64)</f>
        <v/>
      </c>
      <c r="D70" s="152" t="str">
        <f>Лист1!P64</f>
        <v/>
      </c>
      <c r="E70" s="152" t="str">
        <f>Лист1!Q64</f>
        <v/>
      </c>
      <c r="F70" s="152" t="str">
        <f>Лист1!S64</f>
        <v/>
      </c>
      <c r="G70" s="152" t="str">
        <f>Лист1!U64</f>
        <v/>
      </c>
      <c r="H70" s="152" t="str">
        <f>Лист1!R64</f>
        <v/>
      </c>
      <c r="I70" s="152" t="str">
        <f>Лист1!V64</f>
        <v/>
      </c>
      <c r="J70" s="152" t="str">
        <f>Лист1!T64</f>
        <v/>
      </c>
      <c r="K70" s="228" t="str">
        <f>IF(AND((Лист1!W64=""),NOT((I69=""))),SUM($K$9:K69),Лист1!W64)</f>
        <v/>
      </c>
      <c r="X70" s="152" t="str">
        <f>Лист1!X64</f>
        <v/>
      </c>
    </row>
    <row r="71" spans="2:24">
      <c r="B71" s="152" t="str">
        <f t="shared" si="0"/>
        <v/>
      </c>
      <c r="C71" s="152" t="str">
        <f>IF(AND(K71&lt;&gt;"",K72=""),"Всього", Лист1!O65)</f>
        <v/>
      </c>
      <c r="D71" s="152" t="str">
        <f>Лист1!P65</f>
        <v/>
      </c>
      <c r="E71" s="152" t="str">
        <f>Лист1!Q65</f>
        <v/>
      </c>
      <c r="F71" s="152" t="str">
        <f>Лист1!S65</f>
        <v/>
      </c>
      <c r="G71" s="152" t="str">
        <f>Лист1!U65</f>
        <v/>
      </c>
      <c r="H71" s="152" t="str">
        <f>Лист1!R65</f>
        <v/>
      </c>
      <c r="I71" s="152" t="str">
        <f>Лист1!V65</f>
        <v/>
      </c>
      <c r="J71" s="152" t="str">
        <f>Лист1!T65</f>
        <v/>
      </c>
      <c r="K71" s="228" t="str">
        <f>IF(AND((Лист1!W65=""),NOT((I70=""))),SUM($K$9:K70),Лист1!W65)</f>
        <v/>
      </c>
      <c r="X71" s="152" t="str">
        <f>Лист1!X65</f>
        <v/>
      </c>
    </row>
    <row r="72" spans="2:24">
      <c r="B72" s="152" t="str">
        <f t="shared" si="0"/>
        <v/>
      </c>
      <c r="C72" s="152" t="str">
        <f>IF(AND(K72&lt;&gt;"",K73=""),"Всього", Лист1!O66)</f>
        <v/>
      </c>
      <c r="D72" s="152" t="str">
        <f>Лист1!P66</f>
        <v/>
      </c>
      <c r="E72" s="152" t="str">
        <f>Лист1!Q66</f>
        <v/>
      </c>
      <c r="F72" s="152" t="str">
        <f>Лист1!S66</f>
        <v/>
      </c>
      <c r="G72" s="152" t="str">
        <f>Лист1!U66</f>
        <v/>
      </c>
      <c r="H72" s="152" t="str">
        <f>Лист1!R66</f>
        <v/>
      </c>
      <c r="I72" s="152" t="str">
        <f>Лист1!V66</f>
        <v/>
      </c>
      <c r="J72" s="152" t="str">
        <f>Лист1!T66</f>
        <v/>
      </c>
      <c r="K72" s="228" t="str">
        <f>IF(AND((Лист1!W66=""),NOT((I71=""))),SUM($K$9:K71),Лист1!W66)</f>
        <v/>
      </c>
      <c r="X72" s="152" t="str">
        <f>Лист1!X66</f>
        <v/>
      </c>
    </row>
    <row r="73" spans="2:24">
      <c r="B73" s="152" t="str">
        <f t="shared" si="0"/>
        <v/>
      </c>
      <c r="C73" s="152" t="str">
        <f>IF(AND(K73&lt;&gt;"",K74=""),"Всього", Лист1!O67)</f>
        <v/>
      </c>
      <c r="D73" s="152" t="str">
        <f>Лист1!P67</f>
        <v/>
      </c>
      <c r="E73" s="152" t="str">
        <f>Лист1!Q67</f>
        <v/>
      </c>
      <c r="F73" s="152" t="str">
        <f>Лист1!S67</f>
        <v/>
      </c>
      <c r="G73" s="152" t="str">
        <f>Лист1!U67</f>
        <v/>
      </c>
      <c r="H73" s="152" t="str">
        <f>Лист1!R67</f>
        <v/>
      </c>
      <c r="I73" s="152" t="str">
        <f>Лист1!V67</f>
        <v/>
      </c>
      <c r="J73" s="152" t="str">
        <f>Лист1!T67</f>
        <v/>
      </c>
      <c r="K73" s="228" t="str">
        <f>IF(AND((Лист1!W67=""),NOT((I72=""))),SUM($K$9:K72),Лист1!W67)</f>
        <v/>
      </c>
      <c r="X73" s="152" t="str">
        <f>Лист1!X67</f>
        <v/>
      </c>
    </row>
    <row r="74" spans="2:24">
      <c r="B74" s="152" t="str">
        <f t="shared" si="0"/>
        <v/>
      </c>
      <c r="C74" s="152" t="str">
        <f>IF(AND(K74&lt;&gt;"",K75=""),"Всього", Лист1!O68)</f>
        <v/>
      </c>
      <c r="D74" s="152" t="str">
        <f>Лист1!P68</f>
        <v/>
      </c>
      <c r="E74" s="152" t="str">
        <f>Лист1!Q68</f>
        <v/>
      </c>
      <c r="F74" s="152" t="str">
        <f>Лист1!S68</f>
        <v/>
      </c>
      <c r="G74" s="152" t="str">
        <f>Лист1!U68</f>
        <v/>
      </c>
      <c r="H74" s="152" t="str">
        <f>Лист1!R68</f>
        <v/>
      </c>
      <c r="I74" s="152" t="str">
        <f>Лист1!V68</f>
        <v/>
      </c>
      <c r="J74" s="152" t="str">
        <f>Лист1!T68</f>
        <v/>
      </c>
      <c r="K74" s="228" t="str">
        <f>IF(AND((Лист1!W68=""),NOT((I73=""))),SUM($K$9:K73),Лист1!W68)</f>
        <v/>
      </c>
      <c r="X74" s="152" t="str">
        <f>Лист1!X68</f>
        <v/>
      </c>
    </row>
    <row r="75" spans="2:24">
      <c r="B75" s="152" t="str">
        <f t="shared" ref="B75:B123" si="1">IF(J75="","",B74+1)</f>
        <v/>
      </c>
      <c r="C75" s="152" t="str">
        <f>IF(AND(K75&lt;&gt;"",K76=""),"Всього", Лист1!O69)</f>
        <v/>
      </c>
      <c r="D75" s="152" t="str">
        <f>Лист1!P69</f>
        <v/>
      </c>
      <c r="E75" s="152" t="str">
        <f>Лист1!Q69</f>
        <v/>
      </c>
      <c r="F75" s="152" t="str">
        <f>Лист1!S69</f>
        <v/>
      </c>
      <c r="G75" s="152" t="str">
        <f>Лист1!U69</f>
        <v/>
      </c>
      <c r="H75" s="152" t="str">
        <f>Лист1!R69</f>
        <v/>
      </c>
      <c r="I75" s="152" t="str">
        <f>Лист1!V69</f>
        <v/>
      </c>
      <c r="J75" s="152" t="str">
        <f>Лист1!T69</f>
        <v/>
      </c>
      <c r="K75" s="228" t="str">
        <f>IF(AND((Лист1!W69=""),NOT((I74=""))),SUM($K$9:K74),Лист1!W69)</f>
        <v/>
      </c>
      <c r="X75" s="152" t="str">
        <f>Лист1!X69</f>
        <v/>
      </c>
    </row>
    <row r="76" spans="2:24">
      <c r="B76" s="152" t="str">
        <f t="shared" si="1"/>
        <v/>
      </c>
      <c r="C76" s="152" t="str">
        <f>IF(AND(K76&lt;&gt;"",K77=""),"Всього", Лист1!O70)</f>
        <v/>
      </c>
      <c r="D76" s="152" t="str">
        <f>Лист1!P70</f>
        <v/>
      </c>
      <c r="E76" s="152" t="str">
        <f>Лист1!Q70</f>
        <v/>
      </c>
      <c r="F76" s="152" t="str">
        <f>Лист1!S70</f>
        <v/>
      </c>
      <c r="G76" s="152" t="str">
        <f>Лист1!U70</f>
        <v/>
      </c>
      <c r="H76" s="152" t="str">
        <f>Лист1!R70</f>
        <v/>
      </c>
      <c r="I76" s="152" t="str">
        <f>Лист1!V70</f>
        <v/>
      </c>
      <c r="J76" s="152" t="str">
        <f>Лист1!T70</f>
        <v/>
      </c>
      <c r="K76" s="228" t="str">
        <f>IF(AND((Лист1!W70=""),NOT((I75=""))),SUM($K$9:K75),Лист1!W70)</f>
        <v/>
      </c>
      <c r="X76" s="152" t="str">
        <f>Лист1!X70</f>
        <v/>
      </c>
    </row>
    <row r="77" spans="2:24">
      <c r="B77" s="152" t="str">
        <f t="shared" si="1"/>
        <v/>
      </c>
      <c r="C77" s="152" t="str">
        <f>IF(AND(K77&lt;&gt;"",K78=""),"Всього", Лист1!O71)</f>
        <v/>
      </c>
      <c r="D77" s="152" t="str">
        <f>Лист1!P71</f>
        <v/>
      </c>
      <c r="E77" s="152" t="str">
        <f>Лист1!Q71</f>
        <v/>
      </c>
      <c r="F77" s="152" t="str">
        <f>Лист1!S71</f>
        <v/>
      </c>
      <c r="G77" s="152" t="str">
        <f>Лист1!U71</f>
        <v/>
      </c>
      <c r="H77" s="152" t="str">
        <f>Лист1!R71</f>
        <v/>
      </c>
      <c r="I77" s="152" t="str">
        <f>Лист1!V71</f>
        <v/>
      </c>
      <c r="J77" s="152" t="str">
        <f>Лист1!T71</f>
        <v/>
      </c>
      <c r="K77" s="228" t="str">
        <f>IF(AND((Лист1!W71=""),NOT((I76=""))),SUM($K$9:K76),Лист1!W71)</f>
        <v/>
      </c>
      <c r="X77" s="152" t="str">
        <f>Лист1!X71</f>
        <v/>
      </c>
    </row>
    <row r="78" spans="2:24">
      <c r="B78" s="152" t="str">
        <f t="shared" si="1"/>
        <v/>
      </c>
      <c r="C78" s="152" t="str">
        <f>IF(AND(K78&lt;&gt;"",K79=""),"Всього", Лист1!O72)</f>
        <v/>
      </c>
      <c r="D78" s="152" t="str">
        <f>Лист1!P72</f>
        <v/>
      </c>
      <c r="E78" s="152" t="str">
        <f>Лист1!Q72</f>
        <v/>
      </c>
      <c r="F78" s="152" t="str">
        <f>Лист1!S72</f>
        <v/>
      </c>
      <c r="G78" s="152" t="str">
        <f>Лист1!U72</f>
        <v/>
      </c>
      <c r="H78" s="152" t="str">
        <f>Лист1!R72</f>
        <v/>
      </c>
      <c r="I78" s="152" t="str">
        <f>Лист1!V72</f>
        <v/>
      </c>
      <c r="J78" s="152" t="str">
        <f>Лист1!T72</f>
        <v/>
      </c>
      <c r="K78" s="228" t="str">
        <f>IF(AND((Лист1!W72=""),NOT((I77=""))),SUM($K$9:K77),Лист1!W72)</f>
        <v/>
      </c>
      <c r="X78" s="152" t="str">
        <f>Лист1!X72</f>
        <v/>
      </c>
    </row>
    <row r="79" spans="2:24">
      <c r="B79" s="152" t="str">
        <f t="shared" si="1"/>
        <v/>
      </c>
      <c r="C79" s="152" t="str">
        <f>IF(AND(K79&lt;&gt;"",K80=""),"Всього", Лист1!O73)</f>
        <v/>
      </c>
      <c r="D79" s="152" t="str">
        <f>Лист1!P73</f>
        <v/>
      </c>
      <c r="E79" s="152" t="str">
        <f>Лист1!Q73</f>
        <v/>
      </c>
      <c r="F79" s="152" t="str">
        <f>Лист1!S73</f>
        <v/>
      </c>
      <c r="G79" s="152" t="str">
        <f>Лист1!U73</f>
        <v/>
      </c>
      <c r="H79" s="152" t="str">
        <f>Лист1!R73</f>
        <v/>
      </c>
      <c r="I79" s="152" t="str">
        <f>Лист1!V73</f>
        <v/>
      </c>
      <c r="J79" s="152" t="str">
        <f>Лист1!T73</f>
        <v/>
      </c>
      <c r="K79" s="228" t="str">
        <f>IF(AND((Лист1!W73=""),NOT((I78=""))),SUM($K$9:K78),Лист1!W73)</f>
        <v/>
      </c>
      <c r="X79" s="152" t="str">
        <f>Лист1!X73</f>
        <v/>
      </c>
    </row>
    <row r="80" spans="2:24">
      <c r="B80" s="152" t="str">
        <f t="shared" si="1"/>
        <v/>
      </c>
      <c r="C80" s="152" t="str">
        <f>IF(AND(K80&lt;&gt;"",K81=""),"Всього", Лист1!O74)</f>
        <v/>
      </c>
      <c r="D80" s="152" t="str">
        <f>Лист1!P74</f>
        <v/>
      </c>
      <c r="E80" s="152" t="str">
        <f>Лист1!Q74</f>
        <v/>
      </c>
      <c r="F80" s="152" t="str">
        <f>Лист1!S74</f>
        <v/>
      </c>
      <c r="G80" s="152" t="str">
        <f>Лист1!U74</f>
        <v/>
      </c>
      <c r="H80" s="152" t="str">
        <f>Лист1!R74</f>
        <v/>
      </c>
      <c r="I80" s="152" t="str">
        <f>Лист1!V74</f>
        <v/>
      </c>
      <c r="J80" s="152" t="str">
        <f>Лист1!T74</f>
        <v/>
      </c>
      <c r="K80" s="228" t="str">
        <f>IF(AND((Лист1!W74=""),NOT((I79=""))),SUM($K$9:K79),Лист1!W74)</f>
        <v/>
      </c>
      <c r="X80" s="152" t="str">
        <f>Лист1!X74</f>
        <v/>
      </c>
    </row>
    <row r="81" spans="2:24">
      <c r="B81" s="152" t="str">
        <f t="shared" si="1"/>
        <v/>
      </c>
      <c r="C81" s="152" t="str">
        <f>IF(AND(K81&lt;&gt;"",K82=""),"Всього", Лист1!O75)</f>
        <v/>
      </c>
      <c r="D81" s="152" t="str">
        <f>Лист1!P75</f>
        <v/>
      </c>
      <c r="E81" s="152" t="str">
        <f>Лист1!Q75</f>
        <v/>
      </c>
      <c r="F81" s="152" t="str">
        <f>Лист1!S75</f>
        <v/>
      </c>
      <c r="G81" s="152" t="str">
        <f>Лист1!U75</f>
        <v/>
      </c>
      <c r="H81" s="152" t="str">
        <f>Лист1!R75</f>
        <v/>
      </c>
      <c r="I81" s="152" t="str">
        <f>Лист1!V75</f>
        <v/>
      </c>
      <c r="J81" s="152" t="str">
        <f>Лист1!T75</f>
        <v/>
      </c>
      <c r="K81" s="228" t="str">
        <f>IF(AND((Лист1!W75=""),NOT((I80=""))),SUM($K$9:K80),Лист1!W75)</f>
        <v/>
      </c>
      <c r="X81" s="152" t="str">
        <f>Лист1!X75</f>
        <v/>
      </c>
    </row>
    <row r="82" spans="2:24">
      <c r="B82" s="152" t="str">
        <f t="shared" si="1"/>
        <v/>
      </c>
      <c r="C82" s="152" t="str">
        <f>IF(AND(K82&lt;&gt;"",K83=""),"Всього", Лист1!O76)</f>
        <v/>
      </c>
      <c r="D82" s="152" t="str">
        <f>Лист1!P76</f>
        <v/>
      </c>
      <c r="E82" s="152" t="str">
        <f>Лист1!Q76</f>
        <v/>
      </c>
      <c r="F82" s="152" t="str">
        <f>Лист1!S76</f>
        <v/>
      </c>
      <c r="G82" s="152" t="str">
        <f>Лист1!U76</f>
        <v/>
      </c>
      <c r="H82" s="152" t="str">
        <f>Лист1!R76</f>
        <v/>
      </c>
      <c r="I82" s="152" t="str">
        <f>Лист1!V76</f>
        <v/>
      </c>
      <c r="J82" s="152" t="str">
        <f>Лист1!T76</f>
        <v/>
      </c>
      <c r="K82" s="228" t="str">
        <f>IF(AND((Лист1!W76=""),NOT((I81=""))),SUM($K$9:K81),Лист1!W76)</f>
        <v/>
      </c>
      <c r="X82" s="152" t="str">
        <f>Лист1!X76</f>
        <v/>
      </c>
    </row>
    <row r="83" spans="2:24">
      <c r="B83" s="152" t="str">
        <f t="shared" si="1"/>
        <v/>
      </c>
      <c r="C83" s="152" t="str">
        <f>IF(AND(K83&lt;&gt;"",K84=""),"Всього", Лист1!O77)</f>
        <v/>
      </c>
      <c r="D83" s="152" t="str">
        <f>Лист1!P77</f>
        <v/>
      </c>
      <c r="E83" s="152" t="str">
        <f>Лист1!Q77</f>
        <v/>
      </c>
      <c r="F83" s="152" t="str">
        <f>Лист1!S77</f>
        <v/>
      </c>
      <c r="G83" s="152" t="str">
        <f>Лист1!U77</f>
        <v/>
      </c>
      <c r="H83" s="152" t="str">
        <f>Лист1!R77</f>
        <v/>
      </c>
      <c r="I83" s="152" t="str">
        <f>Лист1!V77</f>
        <v/>
      </c>
      <c r="J83" s="152" t="str">
        <f>Лист1!T77</f>
        <v/>
      </c>
      <c r="K83" s="228" t="str">
        <f>IF(AND((Лист1!W77=""),NOT((I82=""))),SUM($K$9:K82),Лист1!W77)</f>
        <v/>
      </c>
      <c r="X83" s="152" t="str">
        <f>Лист1!X77</f>
        <v/>
      </c>
    </row>
    <row r="84" spans="2:24">
      <c r="B84" s="152" t="str">
        <f t="shared" si="1"/>
        <v/>
      </c>
      <c r="C84" s="152" t="str">
        <f>IF(AND(K84&lt;&gt;"",K85=""),"Всього", Лист1!O78)</f>
        <v/>
      </c>
      <c r="D84" s="152" t="str">
        <f>Лист1!P78</f>
        <v/>
      </c>
      <c r="E84" s="152" t="str">
        <f>Лист1!Q78</f>
        <v/>
      </c>
      <c r="F84" s="152" t="str">
        <f>Лист1!S78</f>
        <v/>
      </c>
      <c r="G84" s="152" t="str">
        <f>Лист1!U78</f>
        <v/>
      </c>
      <c r="H84" s="152" t="str">
        <f>Лист1!R78</f>
        <v/>
      </c>
      <c r="I84" s="152" t="str">
        <f>Лист1!V78</f>
        <v/>
      </c>
      <c r="J84" s="152" t="str">
        <f>Лист1!T78</f>
        <v/>
      </c>
      <c r="K84" s="228" t="str">
        <f>IF(AND((Лист1!W78=""),NOT((I83=""))),SUM($K$9:K83),Лист1!W78)</f>
        <v/>
      </c>
      <c r="X84" s="152" t="str">
        <f>Лист1!X78</f>
        <v/>
      </c>
    </row>
    <row r="85" spans="2:24">
      <c r="B85" s="152" t="str">
        <f t="shared" si="1"/>
        <v/>
      </c>
      <c r="C85" s="152" t="str">
        <f>IF(AND(K85&lt;&gt;"",K86=""),"Всього", Лист1!O79)</f>
        <v/>
      </c>
      <c r="D85" s="152" t="str">
        <f>Лист1!P79</f>
        <v/>
      </c>
      <c r="E85" s="152" t="str">
        <f>Лист1!Q79</f>
        <v/>
      </c>
      <c r="F85" s="152" t="str">
        <f>Лист1!S79</f>
        <v/>
      </c>
      <c r="G85" s="152" t="str">
        <f>Лист1!U79</f>
        <v/>
      </c>
      <c r="H85" s="152" t="str">
        <f>Лист1!R79</f>
        <v/>
      </c>
      <c r="I85" s="152" t="str">
        <f>Лист1!V79</f>
        <v/>
      </c>
      <c r="J85" s="152" t="str">
        <f>Лист1!T79</f>
        <v/>
      </c>
      <c r="K85" s="228" t="str">
        <f>IF(AND((Лист1!W79=""),NOT((I84=""))),SUM($K$9:K84),Лист1!W79)</f>
        <v/>
      </c>
      <c r="X85" s="152" t="str">
        <f>Лист1!X79</f>
        <v/>
      </c>
    </row>
    <row r="86" spans="2:24">
      <c r="B86" s="152" t="str">
        <f t="shared" si="1"/>
        <v/>
      </c>
      <c r="C86" s="152" t="str">
        <f>IF(AND(K86&lt;&gt;"",K87=""),"Всього", Лист1!O80)</f>
        <v/>
      </c>
      <c r="D86" s="152" t="str">
        <f>Лист1!P80</f>
        <v/>
      </c>
      <c r="E86" s="152" t="str">
        <f>Лист1!Q80</f>
        <v/>
      </c>
      <c r="F86" s="152" t="str">
        <f>Лист1!S80</f>
        <v/>
      </c>
      <c r="G86" s="152" t="str">
        <f>Лист1!U80</f>
        <v/>
      </c>
      <c r="H86" s="152" t="str">
        <f>Лист1!R80</f>
        <v/>
      </c>
      <c r="I86" s="152" t="str">
        <f>Лист1!V80</f>
        <v/>
      </c>
      <c r="J86" s="152" t="str">
        <f>Лист1!T80</f>
        <v/>
      </c>
      <c r="K86" s="228" t="str">
        <f>IF(AND((Лист1!W80=""),NOT((I85=""))),SUM($K$9:K85),Лист1!W80)</f>
        <v/>
      </c>
      <c r="X86" s="152" t="str">
        <f>Лист1!X80</f>
        <v/>
      </c>
    </row>
    <row r="87" spans="2:24">
      <c r="B87" s="152" t="str">
        <f t="shared" si="1"/>
        <v/>
      </c>
      <c r="C87" s="152" t="str">
        <f>IF(AND(K87&lt;&gt;"",K88=""),"Всього", Лист1!O81)</f>
        <v/>
      </c>
      <c r="D87" s="152" t="str">
        <f>Лист1!P81</f>
        <v/>
      </c>
      <c r="E87" s="152" t="str">
        <f>Лист1!Q81</f>
        <v/>
      </c>
      <c r="F87" s="152" t="str">
        <f>Лист1!S81</f>
        <v/>
      </c>
      <c r="G87" s="152" t="str">
        <f>Лист1!U81</f>
        <v/>
      </c>
      <c r="H87" s="152" t="str">
        <f>Лист1!R81</f>
        <v/>
      </c>
      <c r="I87" s="152" t="str">
        <f>Лист1!V81</f>
        <v/>
      </c>
      <c r="J87" s="152" t="str">
        <f>Лист1!T81</f>
        <v/>
      </c>
      <c r="K87" s="228" t="str">
        <f>IF(AND((Лист1!W81=""),NOT((I86=""))),SUM($K$9:K86),Лист1!W81)</f>
        <v/>
      </c>
      <c r="X87" s="152" t="str">
        <f>Лист1!X81</f>
        <v/>
      </c>
    </row>
    <row r="88" spans="2:24">
      <c r="B88" s="152" t="str">
        <f t="shared" si="1"/>
        <v/>
      </c>
      <c r="C88" s="152" t="str">
        <f>IF(AND(K88&lt;&gt;"",K89=""),"Всього", Лист1!O82)</f>
        <v/>
      </c>
      <c r="D88" s="152" t="str">
        <f>Лист1!P82</f>
        <v/>
      </c>
      <c r="E88" s="152" t="str">
        <f>Лист1!Q82</f>
        <v/>
      </c>
      <c r="F88" s="152" t="str">
        <f>Лист1!S82</f>
        <v/>
      </c>
      <c r="G88" s="152" t="str">
        <f>Лист1!U82</f>
        <v/>
      </c>
      <c r="H88" s="152" t="str">
        <f>Лист1!R82</f>
        <v/>
      </c>
      <c r="I88" s="152" t="str">
        <f>Лист1!V82</f>
        <v/>
      </c>
      <c r="J88" s="152" t="str">
        <f>Лист1!T82</f>
        <v/>
      </c>
      <c r="K88" s="228" t="str">
        <f>IF(AND((Лист1!W82=""),NOT((I87=""))),SUM($K$9:K87),Лист1!W82)</f>
        <v/>
      </c>
      <c r="X88" s="152" t="str">
        <f>Лист1!X82</f>
        <v/>
      </c>
    </row>
    <row r="89" spans="2:24">
      <c r="B89" s="152" t="str">
        <f t="shared" si="1"/>
        <v/>
      </c>
      <c r="C89" s="152" t="str">
        <f>IF(AND(K89&lt;&gt;"",K90=""),"Всього", Лист1!O83)</f>
        <v/>
      </c>
      <c r="D89" s="152" t="str">
        <f>Лист1!P83</f>
        <v/>
      </c>
      <c r="E89" s="152" t="str">
        <f>Лист1!Q83</f>
        <v/>
      </c>
      <c r="F89" s="152" t="str">
        <f>Лист1!S83</f>
        <v/>
      </c>
      <c r="G89" s="152" t="str">
        <f>Лист1!U83</f>
        <v/>
      </c>
      <c r="H89" s="152" t="str">
        <f>Лист1!R83</f>
        <v/>
      </c>
      <c r="I89" s="152" t="str">
        <f>Лист1!V83</f>
        <v/>
      </c>
      <c r="J89" s="152" t="str">
        <f>Лист1!T83</f>
        <v/>
      </c>
      <c r="K89" s="228" t="str">
        <f>IF(AND((Лист1!W83=""),NOT((I88=""))),SUM($K$9:K88),Лист1!W83)</f>
        <v/>
      </c>
      <c r="X89" s="152" t="str">
        <f>Лист1!X83</f>
        <v/>
      </c>
    </row>
    <row r="90" spans="2:24">
      <c r="B90" s="152" t="str">
        <f t="shared" si="1"/>
        <v/>
      </c>
      <c r="C90" s="152" t="str">
        <f>IF(AND(K90&lt;&gt;"",K91=""),"Всього", Лист1!O84)</f>
        <v/>
      </c>
      <c r="D90" s="152" t="str">
        <f>Лист1!P84</f>
        <v/>
      </c>
      <c r="E90" s="152" t="str">
        <f>Лист1!Q84</f>
        <v/>
      </c>
      <c r="F90" s="152" t="str">
        <f>Лист1!S84</f>
        <v/>
      </c>
      <c r="G90" s="152" t="str">
        <f>Лист1!U84</f>
        <v/>
      </c>
      <c r="H90" s="152" t="str">
        <f>Лист1!R84</f>
        <v/>
      </c>
      <c r="I90" s="152" t="str">
        <f>Лист1!V84</f>
        <v/>
      </c>
      <c r="J90" s="152" t="str">
        <f>Лист1!T84</f>
        <v/>
      </c>
      <c r="K90" s="228" t="str">
        <f>IF(AND((Лист1!W84=""),NOT((I89=""))),SUM($K$9:K89),Лист1!W84)</f>
        <v/>
      </c>
      <c r="X90" s="152" t="str">
        <f>Лист1!X84</f>
        <v/>
      </c>
    </row>
    <row r="91" spans="2:24">
      <c r="B91" s="152" t="str">
        <f t="shared" si="1"/>
        <v/>
      </c>
      <c r="C91" s="152" t="str">
        <f>IF(AND(K91&lt;&gt;"",K92=""),"Всього", Лист1!O85)</f>
        <v/>
      </c>
      <c r="D91" s="152" t="str">
        <f>Лист1!P85</f>
        <v/>
      </c>
      <c r="E91" s="152" t="str">
        <f>Лист1!Q85</f>
        <v/>
      </c>
      <c r="F91" s="152" t="str">
        <f>Лист1!S85</f>
        <v/>
      </c>
      <c r="G91" s="152" t="str">
        <f>Лист1!U85</f>
        <v/>
      </c>
      <c r="H91" s="152" t="str">
        <f>Лист1!R85</f>
        <v/>
      </c>
      <c r="I91" s="152" t="str">
        <f>Лист1!V85</f>
        <v/>
      </c>
      <c r="J91" s="152" t="str">
        <f>Лист1!T85</f>
        <v/>
      </c>
      <c r="K91" s="228" t="str">
        <f>IF(AND((Лист1!W85=""),NOT((I90=""))),SUM($K$9:K90),Лист1!W85)</f>
        <v/>
      </c>
      <c r="X91" s="152" t="str">
        <f>Лист1!X85</f>
        <v/>
      </c>
    </row>
    <row r="92" spans="2:24">
      <c r="B92" s="152" t="str">
        <f t="shared" si="1"/>
        <v/>
      </c>
      <c r="C92" s="152" t="str">
        <f>IF(AND(K92&lt;&gt;"",K93=""),"Всього", Лист1!O86)</f>
        <v/>
      </c>
      <c r="D92" s="152" t="str">
        <f>Лист1!P86</f>
        <v/>
      </c>
      <c r="E92" s="152" t="str">
        <f>Лист1!Q86</f>
        <v/>
      </c>
      <c r="F92" s="152" t="str">
        <f>Лист1!S86</f>
        <v/>
      </c>
      <c r="G92" s="152" t="str">
        <f>Лист1!U86</f>
        <v/>
      </c>
      <c r="H92" s="152" t="str">
        <f>Лист1!R86</f>
        <v/>
      </c>
      <c r="I92" s="152" t="str">
        <f>Лист1!V86</f>
        <v/>
      </c>
      <c r="J92" s="152" t="str">
        <f>Лист1!T86</f>
        <v/>
      </c>
      <c r="K92" s="228" t="str">
        <f>IF(AND((Лист1!W86=""),NOT((I91=""))),SUM($K$9:K91),Лист1!W86)</f>
        <v/>
      </c>
      <c r="X92" s="152" t="str">
        <f>Лист1!X86</f>
        <v/>
      </c>
    </row>
    <row r="93" spans="2:24">
      <c r="B93" s="152" t="str">
        <f t="shared" si="1"/>
        <v/>
      </c>
      <c r="C93" s="152" t="str">
        <f>IF(AND(K93&lt;&gt;"",K94=""),"Всього", Лист1!O87)</f>
        <v/>
      </c>
      <c r="D93" s="152" t="str">
        <f>Лист1!P87</f>
        <v/>
      </c>
      <c r="E93" s="152" t="str">
        <f>Лист1!Q87</f>
        <v/>
      </c>
      <c r="F93" s="152" t="str">
        <f>Лист1!S87</f>
        <v/>
      </c>
      <c r="G93" s="152" t="str">
        <f>Лист1!U87</f>
        <v/>
      </c>
      <c r="H93" s="152" t="str">
        <f>Лист1!R87</f>
        <v/>
      </c>
      <c r="I93" s="152" t="str">
        <f>Лист1!V87</f>
        <v/>
      </c>
      <c r="J93" s="152" t="str">
        <f>Лист1!T87</f>
        <v/>
      </c>
      <c r="K93" s="228" t="str">
        <f>IF(AND((Лист1!W87=""),NOT((I92=""))),SUM($K$9:K92),Лист1!W87)</f>
        <v/>
      </c>
      <c r="X93" s="152" t="str">
        <f>Лист1!X87</f>
        <v/>
      </c>
    </row>
    <row r="94" spans="2:24">
      <c r="B94" s="152" t="str">
        <f t="shared" si="1"/>
        <v/>
      </c>
      <c r="C94" s="152" t="str">
        <f>IF(AND(K94&lt;&gt;"",K95=""),"Всього", Лист1!O88)</f>
        <v/>
      </c>
      <c r="D94" s="152" t="str">
        <f>Лист1!P88</f>
        <v/>
      </c>
      <c r="E94" s="152" t="str">
        <f>Лист1!Q88</f>
        <v/>
      </c>
      <c r="F94" s="152" t="str">
        <f>Лист1!S88</f>
        <v/>
      </c>
      <c r="G94" s="152" t="str">
        <f>Лист1!U88</f>
        <v/>
      </c>
      <c r="H94" s="152" t="str">
        <f>Лист1!R88</f>
        <v/>
      </c>
      <c r="I94" s="152" t="str">
        <f>Лист1!V88</f>
        <v/>
      </c>
      <c r="J94" s="152" t="str">
        <f>Лист1!T88</f>
        <v/>
      </c>
      <c r="K94" s="228" t="str">
        <f>IF(AND((Лист1!W88=""),NOT((I93=""))),SUM($K$9:K93),Лист1!W88)</f>
        <v/>
      </c>
      <c r="X94" s="152" t="str">
        <f>Лист1!X88</f>
        <v/>
      </c>
    </row>
    <row r="95" spans="2:24">
      <c r="B95" s="152" t="str">
        <f t="shared" si="1"/>
        <v/>
      </c>
      <c r="C95" s="152" t="str">
        <f>IF(AND(K95&lt;&gt;"",K96=""),"Всього", Лист1!O89)</f>
        <v/>
      </c>
      <c r="D95" s="152" t="str">
        <f>Лист1!P89</f>
        <v/>
      </c>
      <c r="E95" s="152" t="str">
        <f>Лист1!Q89</f>
        <v/>
      </c>
      <c r="F95" s="152" t="str">
        <f>Лист1!S89</f>
        <v/>
      </c>
      <c r="G95" s="152" t="str">
        <f>Лист1!U89</f>
        <v/>
      </c>
      <c r="H95" s="152" t="str">
        <f>Лист1!R89</f>
        <v/>
      </c>
      <c r="I95" s="152" t="str">
        <f>Лист1!V89</f>
        <v/>
      </c>
      <c r="J95" s="152" t="str">
        <f>Лист1!T89</f>
        <v/>
      </c>
      <c r="K95" s="228" t="str">
        <f>IF(AND((Лист1!W89=""),NOT((I94=""))),SUM($K$9:K94),Лист1!W89)</f>
        <v/>
      </c>
      <c r="X95" s="152" t="str">
        <f>Лист1!X89</f>
        <v/>
      </c>
    </row>
    <row r="96" spans="2:24">
      <c r="B96" s="152" t="str">
        <f t="shared" si="1"/>
        <v/>
      </c>
      <c r="C96" s="152" t="str">
        <f>IF(AND(K96&lt;&gt;"",K97=""),"Всього", Лист1!O90)</f>
        <v/>
      </c>
      <c r="D96" s="152" t="str">
        <f>Лист1!P90</f>
        <v/>
      </c>
      <c r="E96" s="152" t="str">
        <f>Лист1!Q90</f>
        <v/>
      </c>
      <c r="F96" s="152" t="str">
        <f>Лист1!S90</f>
        <v/>
      </c>
      <c r="G96" s="152" t="str">
        <f>Лист1!U90</f>
        <v/>
      </c>
      <c r="H96" s="152" t="str">
        <f>Лист1!R90</f>
        <v/>
      </c>
      <c r="I96" s="152" t="str">
        <f>Лист1!V90</f>
        <v/>
      </c>
      <c r="J96" s="152" t="str">
        <f>Лист1!T90</f>
        <v/>
      </c>
      <c r="K96" s="228" t="str">
        <f>IF(AND((Лист1!W90=""),NOT((I95=""))),SUM($K$9:K95),Лист1!W90)</f>
        <v/>
      </c>
      <c r="X96" s="152" t="str">
        <f>Лист1!X90</f>
        <v/>
      </c>
    </row>
    <row r="97" spans="2:24">
      <c r="B97" s="152" t="str">
        <f t="shared" si="1"/>
        <v/>
      </c>
      <c r="C97" s="152" t="str">
        <f>IF(AND(K97&lt;&gt;"",K98=""),"Всього", Лист1!O91)</f>
        <v/>
      </c>
      <c r="D97" s="152" t="str">
        <f>Лист1!P91</f>
        <v/>
      </c>
      <c r="E97" s="152" t="str">
        <f>Лист1!Q91</f>
        <v/>
      </c>
      <c r="F97" s="152" t="str">
        <f>Лист1!S91</f>
        <v/>
      </c>
      <c r="G97" s="152" t="str">
        <f>Лист1!U91</f>
        <v/>
      </c>
      <c r="H97" s="152" t="str">
        <f>Лист1!R91</f>
        <v/>
      </c>
      <c r="I97" s="152" t="str">
        <f>Лист1!V91</f>
        <v/>
      </c>
      <c r="J97" s="152" t="str">
        <f>Лист1!T91</f>
        <v/>
      </c>
      <c r="K97" s="228" t="str">
        <f>IF(AND((Лист1!W91=""),NOT((I96=""))),SUM($K$9:K96),Лист1!W91)</f>
        <v/>
      </c>
      <c r="X97" s="152" t="str">
        <f>Лист1!X91</f>
        <v/>
      </c>
    </row>
    <row r="98" spans="2:24">
      <c r="B98" s="152" t="str">
        <f t="shared" si="1"/>
        <v/>
      </c>
      <c r="C98" s="152" t="str">
        <f>IF(AND(K98&lt;&gt;"",K99=""),"Всього", Лист1!O92)</f>
        <v/>
      </c>
      <c r="D98" s="152" t="str">
        <f>Лист1!P92</f>
        <v/>
      </c>
      <c r="E98" s="152" t="str">
        <f>Лист1!Q92</f>
        <v/>
      </c>
      <c r="F98" s="152" t="str">
        <f>Лист1!S92</f>
        <v/>
      </c>
      <c r="G98" s="152" t="str">
        <f>Лист1!U92</f>
        <v/>
      </c>
      <c r="H98" s="152" t="str">
        <f>Лист1!R92</f>
        <v/>
      </c>
      <c r="I98" s="152" t="str">
        <f>Лист1!V92</f>
        <v/>
      </c>
      <c r="J98" s="152" t="str">
        <f>Лист1!T92</f>
        <v/>
      </c>
      <c r="K98" s="228" t="str">
        <f>IF(AND((Лист1!W92=""),NOT((I97=""))),SUM($K$9:K97),Лист1!W92)</f>
        <v/>
      </c>
      <c r="X98" s="152" t="str">
        <f>Лист1!X92</f>
        <v/>
      </c>
    </row>
    <row r="99" spans="2:24">
      <c r="B99" s="152" t="str">
        <f t="shared" si="1"/>
        <v/>
      </c>
      <c r="C99" s="152" t="str">
        <f>IF(AND(K99&lt;&gt;"",K100=""),"Всього", Лист1!O93)</f>
        <v/>
      </c>
      <c r="D99" s="152" t="str">
        <f>Лист1!P93</f>
        <v/>
      </c>
      <c r="E99" s="152" t="str">
        <f>Лист1!Q93</f>
        <v/>
      </c>
      <c r="F99" s="152" t="str">
        <f>Лист1!S93</f>
        <v/>
      </c>
      <c r="G99" s="152" t="str">
        <f>Лист1!U93</f>
        <v/>
      </c>
      <c r="H99" s="152" t="str">
        <f>Лист1!R93</f>
        <v/>
      </c>
      <c r="I99" s="152" t="str">
        <f>Лист1!V93</f>
        <v/>
      </c>
      <c r="J99" s="152" t="str">
        <f>Лист1!T93</f>
        <v/>
      </c>
      <c r="K99" s="228" t="str">
        <f>IF(AND((Лист1!W93=""),NOT((I98=""))),SUM($K$9:K98),Лист1!W93)</f>
        <v/>
      </c>
      <c r="X99" s="152" t="str">
        <f>Лист1!X93</f>
        <v/>
      </c>
    </row>
    <row r="100" spans="2:24">
      <c r="B100" s="152" t="str">
        <f t="shared" si="1"/>
        <v/>
      </c>
      <c r="C100" s="152" t="str">
        <f>IF(AND(K100&lt;&gt;"",K101=""),"Всього", Лист1!O94)</f>
        <v/>
      </c>
      <c r="D100" s="152" t="str">
        <f>Лист1!P94</f>
        <v/>
      </c>
      <c r="E100" s="152" t="str">
        <f>Лист1!Q94</f>
        <v/>
      </c>
      <c r="F100" s="152" t="str">
        <f>Лист1!S94</f>
        <v/>
      </c>
      <c r="G100" s="152" t="str">
        <f>Лист1!U94</f>
        <v/>
      </c>
      <c r="H100" s="152" t="str">
        <f>Лист1!R94</f>
        <v/>
      </c>
      <c r="I100" s="152" t="str">
        <f>Лист1!V94</f>
        <v/>
      </c>
      <c r="J100" s="152" t="str">
        <f>Лист1!T94</f>
        <v/>
      </c>
      <c r="K100" s="228" t="str">
        <f>IF(AND((Лист1!W94=""),NOT((I99=""))),SUM($K$9:K99),Лист1!W94)</f>
        <v/>
      </c>
      <c r="X100" s="152" t="str">
        <f>Лист1!X94</f>
        <v/>
      </c>
    </row>
    <row r="101" spans="2:24">
      <c r="B101" s="152" t="str">
        <f t="shared" si="1"/>
        <v/>
      </c>
      <c r="C101" s="152" t="str">
        <f>IF(AND(K101&lt;&gt;"",K102=""),"Всього", Лист1!O95)</f>
        <v/>
      </c>
      <c r="D101" s="152" t="str">
        <f>Лист1!P95</f>
        <v/>
      </c>
      <c r="E101" s="152" t="str">
        <f>Лист1!Q95</f>
        <v/>
      </c>
      <c r="F101" s="152" t="str">
        <f>Лист1!S95</f>
        <v/>
      </c>
      <c r="G101" s="152" t="str">
        <f>Лист1!U95</f>
        <v/>
      </c>
      <c r="H101" s="152" t="str">
        <f>Лист1!R95</f>
        <v/>
      </c>
      <c r="I101" s="152" t="str">
        <f>Лист1!V95</f>
        <v/>
      </c>
      <c r="J101" s="152" t="str">
        <f>Лист1!T95</f>
        <v/>
      </c>
      <c r="K101" s="228" t="str">
        <f>IF(AND((Лист1!W95=""),NOT((I100=""))),SUM($K$9:K100),Лист1!W95)</f>
        <v/>
      </c>
      <c r="X101" s="152" t="str">
        <f>Лист1!X95</f>
        <v/>
      </c>
    </row>
    <row r="102" spans="2:24">
      <c r="B102" s="152" t="str">
        <f t="shared" si="1"/>
        <v/>
      </c>
      <c r="C102" s="152" t="str">
        <f>IF(AND(K102&lt;&gt;"",K103=""),"Всього", Лист1!O96)</f>
        <v/>
      </c>
      <c r="D102" s="152" t="str">
        <f>Лист1!P96</f>
        <v/>
      </c>
      <c r="E102" s="152" t="str">
        <f>Лист1!Q96</f>
        <v/>
      </c>
      <c r="F102" s="152" t="str">
        <f>Лист1!S96</f>
        <v/>
      </c>
      <c r="G102" s="152" t="str">
        <f>Лист1!U96</f>
        <v/>
      </c>
      <c r="H102" s="152" t="str">
        <f>Лист1!R96</f>
        <v/>
      </c>
      <c r="I102" s="152" t="str">
        <f>Лист1!V96</f>
        <v/>
      </c>
      <c r="J102" s="152" t="str">
        <f>Лист1!T96</f>
        <v/>
      </c>
      <c r="K102" s="228" t="str">
        <f>IF(AND((Лист1!W96=""),NOT((I101=""))),SUM($K$9:K101),Лист1!W96)</f>
        <v/>
      </c>
      <c r="X102" s="152" t="str">
        <f>Лист1!X96</f>
        <v/>
      </c>
    </row>
    <row r="103" spans="2:24">
      <c r="B103" s="152" t="str">
        <f t="shared" si="1"/>
        <v/>
      </c>
      <c r="C103" s="152" t="str">
        <f>IF(AND(K103&lt;&gt;"",K104=""),"Всього", Лист1!O97)</f>
        <v/>
      </c>
      <c r="D103" s="152" t="str">
        <f>Лист1!P97</f>
        <v/>
      </c>
      <c r="E103" s="152" t="str">
        <f>Лист1!Q97</f>
        <v/>
      </c>
      <c r="F103" s="152" t="str">
        <f>Лист1!S97</f>
        <v/>
      </c>
      <c r="G103" s="152" t="str">
        <f>Лист1!U97</f>
        <v/>
      </c>
      <c r="H103" s="152" t="str">
        <f>Лист1!R97</f>
        <v/>
      </c>
      <c r="I103" s="152" t="str">
        <f>Лист1!V97</f>
        <v/>
      </c>
      <c r="J103" s="152" t="str">
        <f>Лист1!T97</f>
        <v/>
      </c>
      <c r="K103" s="228" t="str">
        <f>IF(AND((Лист1!W97=""),NOT((I102=""))),SUM($K$9:K102),Лист1!W97)</f>
        <v/>
      </c>
      <c r="X103" s="152" t="str">
        <f>Лист1!X97</f>
        <v/>
      </c>
    </row>
    <row r="104" spans="2:24">
      <c r="B104" s="152" t="str">
        <f t="shared" si="1"/>
        <v/>
      </c>
      <c r="C104" s="152" t="str">
        <f>IF(AND(K104&lt;&gt;"",K105=""),"Всього", Лист1!O98)</f>
        <v/>
      </c>
      <c r="D104" s="152" t="str">
        <f>Лист1!P98</f>
        <v/>
      </c>
      <c r="E104" s="152" t="str">
        <f>Лист1!Q98</f>
        <v/>
      </c>
      <c r="F104" s="152" t="str">
        <f>Лист1!S98</f>
        <v/>
      </c>
      <c r="G104" s="152" t="str">
        <f>Лист1!U98</f>
        <v/>
      </c>
      <c r="H104" s="152" t="str">
        <f>Лист1!R98</f>
        <v/>
      </c>
      <c r="I104" s="152" t="str">
        <f>Лист1!V98</f>
        <v/>
      </c>
      <c r="J104" s="152" t="str">
        <f>Лист1!T98</f>
        <v/>
      </c>
      <c r="K104" s="228" t="str">
        <f>IF(AND((Лист1!W98=""),NOT((I103=""))),SUM($K$9:K103),Лист1!W98)</f>
        <v/>
      </c>
      <c r="X104" s="152" t="str">
        <f>Лист1!X98</f>
        <v/>
      </c>
    </row>
    <row r="105" spans="2:24">
      <c r="B105" s="152" t="str">
        <f t="shared" si="1"/>
        <v/>
      </c>
      <c r="C105" s="152" t="str">
        <f>IF(AND(K105&lt;&gt;"",K106=""),"Всього", Лист1!O99)</f>
        <v/>
      </c>
      <c r="D105" s="152" t="str">
        <f>Лист1!P99</f>
        <v/>
      </c>
      <c r="E105" s="152" t="str">
        <f>Лист1!Q99</f>
        <v/>
      </c>
      <c r="F105" s="152" t="str">
        <f>Лист1!S99</f>
        <v/>
      </c>
      <c r="G105" s="152" t="str">
        <f>Лист1!U99</f>
        <v/>
      </c>
      <c r="H105" s="152" t="str">
        <f>Лист1!R99</f>
        <v/>
      </c>
      <c r="I105" s="152" t="str">
        <f>Лист1!V99</f>
        <v/>
      </c>
      <c r="J105" s="152" t="str">
        <f>Лист1!T99</f>
        <v/>
      </c>
      <c r="K105" s="228" t="str">
        <f>IF(AND((Лист1!W99=""),NOT((I104=""))),SUM($K$9:K104),Лист1!W99)</f>
        <v/>
      </c>
      <c r="X105" s="152" t="str">
        <f>Лист1!X99</f>
        <v/>
      </c>
    </row>
    <row r="106" spans="2:24">
      <c r="B106" s="152" t="str">
        <f t="shared" si="1"/>
        <v/>
      </c>
      <c r="C106" s="152" t="str">
        <f>IF(AND(K106&lt;&gt;"",K107=""),"Всього", Лист1!O100)</f>
        <v/>
      </c>
      <c r="D106" s="152" t="str">
        <f>Лист1!P100</f>
        <v/>
      </c>
      <c r="E106" s="152" t="str">
        <f>Лист1!Q100</f>
        <v/>
      </c>
      <c r="F106" s="152" t="str">
        <f>Лист1!S100</f>
        <v/>
      </c>
      <c r="G106" s="152" t="str">
        <f>Лист1!U100</f>
        <v/>
      </c>
      <c r="H106" s="152" t="str">
        <f>Лист1!R100</f>
        <v/>
      </c>
      <c r="I106" s="152" t="str">
        <f>Лист1!V100</f>
        <v/>
      </c>
      <c r="J106" s="152" t="str">
        <f>Лист1!T100</f>
        <v/>
      </c>
      <c r="K106" s="228" t="str">
        <f>IF(AND((Лист1!W100=""),NOT((I105=""))),SUM($K$9:K105),Лист1!W100)</f>
        <v/>
      </c>
      <c r="X106" s="152" t="str">
        <f>Лист1!X100</f>
        <v/>
      </c>
    </row>
    <row r="107" spans="2:24">
      <c r="B107" s="152" t="str">
        <f t="shared" si="1"/>
        <v/>
      </c>
      <c r="C107" s="152" t="str">
        <f>IF(AND(K107&lt;&gt;"",K108=""),"Всього", Лист1!O101)</f>
        <v/>
      </c>
      <c r="D107" s="152" t="str">
        <f>Лист1!P101</f>
        <v/>
      </c>
      <c r="E107" s="152" t="str">
        <f>Лист1!Q101</f>
        <v/>
      </c>
      <c r="F107" s="152" t="str">
        <f>Лист1!S101</f>
        <v/>
      </c>
      <c r="G107" s="152" t="str">
        <f>Лист1!U101</f>
        <v/>
      </c>
      <c r="H107" s="152" t="str">
        <f>Лист1!R101</f>
        <v/>
      </c>
      <c r="I107" s="152" t="str">
        <f>Лист1!V101</f>
        <v/>
      </c>
      <c r="J107" s="152" t="str">
        <f>Лист1!T101</f>
        <v/>
      </c>
      <c r="K107" s="228" t="str">
        <f>IF(AND((Лист1!W101=""),NOT((I106=""))),SUM($K$9:K106),Лист1!W101)</f>
        <v/>
      </c>
      <c r="X107" s="152" t="str">
        <f>Лист1!X101</f>
        <v/>
      </c>
    </row>
    <row r="108" spans="2:24">
      <c r="B108" s="152" t="str">
        <f t="shared" si="1"/>
        <v/>
      </c>
      <c r="C108" s="152" t="str">
        <f>IF(AND(K108&lt;&gt;"",K109=""),"Всього", Лист1!O102)</f>
        <v/>
      </c>
      <c r="D108" s="152" t="str">
        <f>Лист1!P102</f>
        <v/>
      </c>
      <c r="E108" s="152" t="str">
        <f>Лист1!Q102</f>
        <v/>
      </c>
      <c r="F108" s="152" t="str">
        <f>Лист1!S102</f>
        <v/>
      </c>
      <c r="G108" s="152" t="str">
        <f>Лист1!U102</f>
        <v/>
      </c>
      <c r="H108" s="152" t="str">
        <f>Лист1!R102</f>
        <v/>
      </c>
      <c r="I108" s="152" t="str">
        <f>Лист1!V102</f>
        <v/>
      </c>
      <c r="J108" s="152" t="str">
        <f>Лист1!T102</f>
        <v/>
      </c>
      <c r="K108" s="228" t="str">
        <f>IF(AND((Лист1!W102=""),NOT((I107=""))),SUM($K$9:K107),Лист1!W102)</f>
        <v/>
      </c>
      <c r="X108" s="152" t="str">
        <f>Лист1!X102</f>
        <v/>
      </c>
    </row>
    <row r="109" spans="2:24">
      <c r="B109" s="152" t="str">
        <f t="shared" si="1"/>
        <v/>
      </c>
      <c r="C109" s="152" t="str">
        <f>IF(AND(K109&lt;&gt;"",K110=""),"Всього", Лист1!O103)</f>
        <v/>
      </c>
      <c r="D109" s="152" t="str">
        <f>Лист1!P103</f>
        <v/>
      </c>
      <c r="E109" s="152" t="str">
        <f>Лист1!Q103</f>
        <v/>
      </c>
      <c r="F109" s="152" t="str">
        <f>Лист1!S103</f>
        <v/>
      </c>
      <c r="G109" s="152" t="str">
        <f>Лист1!U103</f>
        <v/>
      </c>
      <c r="H109" s="152" t="str">
        <f>Лист1!R103</f>
        <v/>
      </c>
      <c r="I109" s="152" t="str">
        <f>Лист1!V103</f>
        <v/>
      </c>
      <c r="J109" s="152" t="str">
        <f>Лист1!T103</f>
        <v/>
      </c>
      <c r="K109" s="228" t="str">
        <f>IF(AND((Лист1!W103=""),NOT((I108=""))),SUM($K$9:K108),Лист1!W103)</f>
        <v/>
      </c>
      <c r="X109" s="152" t="str">
        <f>Лист1!X103</f>
        <v/>
      </c>
    </row>
    <row r="110" spans="2:24">
      <c r="B110" s="152" t="str">
        <f t="shared" si="1"/>
        <v/>
      </c>
      <c r="C110" s="152" t="str">
        <f>IF(AND(K110&lt;&gt;"",K111=""),"Всього", Лист1!O104)</f>
        <v/>
      </c>
      <c r="D110" s="152" t="str">
        <f>Лист1!P104</f>
        <v/>
      </c>
      <c r="E110" s="152" t="str">
        <f>Лист1!Q104</f>
        <v/>
      </c>
      <c r="F110" s="152" t="str">
        <f>Лист1!S104</f>
        <v/>
      </c>
      <c r="G110" s="152" t="str">
        <f>Лист1!U104</f>
        <v/>
      </c>
      <c r="H110" s="152" t="str">
        <f>Лист1!R104</f>
        <v/>
      </c>
      <c r="I110" s="152" t="str">
        <f>Лист1!V104</f>
        <v/>
      </c>
      <c r="J110" s="152" t="str">
        <f>Лист1!T104</f>
        <v/>
      </c>
      <c r="K110" s="228" t="str">
        <f>IF(AND((Лист1!W104=""),NOT((I109=""))),SUM($K$9:K109),Лист1!W104)</f>
        <v/>
      </c>
      <c r="X110" s="152" t="str">
        <f>Лист1!X104</f>
        <v/>
      </c>
    </row>
    <row r="111" spans="2:24">
      <c r="B111" s="152" t="str">
        <f t="shared" si="1"/>
        <v/>
      </c>
      <c r="C111" s="152" t="str">
        <f>IF(AND(K111&lt;&gt;"",K112=""),"Всього", Лист1!O105)</f>
        <v/>
      </c>
      <c r="D111" s="152" t="str">
        <f>Лист1!P105</f>
        <v/>
      </c>
      <c r="E111" s="152" t="str">
        <f>Лист1!Q105</f>
        <v/>
      </c>
      <c r="F111" s="152" t="str">
        <f>Лист1!S105</f>
        <v/>
      </c>
      <c r="G111" s="152" t="str">
        <f>Лист1!U105</f>
        <v/>
      </c>
      <c r="H111" s="152" t="str">
        <f>Лист1!R105</f>
        <v/>
      </c>
      <c r="I111" s="152" t="str">
        <f>Лист1!V105</f>
        <v/>
      </c>
      <c r="J111" s="152" t="str">
        <f>Лист1!T105</f>
        <v/>
      </c>
      <c r="K111" s="228" t="str">
        <f>IF(AND((Лист1!W105=""),NOT((I110=""))),SUM($K$9:K110),Лист1!W105)</f>
        <v/>
      </c>
      <c r="X111" s="152" t="str">
        <f>Лист1!X105</f>
        <v/>
      </c>
    </row>
    <row r="112" spans="2:24">
      <c r="B112" s="152" t="str">
        <f t="shared" si="1"/>
        <v/>
      </c>
      <c r="C112" s="152" t="str">
        <f>IF(AND(K112&lt;&gt;"",K113=""),"Всього", Лист1!O106)</f>
        <v/>
      </c>
      <c r="D112" s="152" t="str">
        <f>Лист1!P106</f>
        <v/>
      </c>
      <c r="E112" s="152" t="str">
        <f>Лист1!Q106</f>
        <v/>
      </c>
      <c r="F112" s="152" t="str">
        <f>Лист1!S106</f>
        <v/>
      </c>
      <c r="G112" s="152" t="str">
        <f>Лист1!U106</f>
        <v/>
      </c>
      <c r="H112" s="152" t="str">
        <f>Лист1!R106</f>
        <v/>
      </c>
      <c r="I112" s="152" t="str">
        <f>Лист1!V106</f>
        <v/>
      </c>
      <c r="J112" s="152" t="str">
        <f>Лист1!T106</f>
        <v/>
      </c>
      <c r="K112" s="228" t="str">
        <f>IF(AND((Лист1!W106=""),NOT((I111=""))),SUM($K$9:K111),Лист1!W106)</f>
        <v/>
      </c>
      <c r="X112" s="152" t="str">
        <f>Лист1!X106</f>
        <v/>
      </c>
    </row>
    <row r="113" spans="2:24">
      <c r="B113" s="152" t="str">
        <f t="shared" si="1"/>
        <v/>
      </c>
      <c r="C113" s="152" t="str">
        <f>IF(AND(K113&lt;&gt;"",K114=""),"Всього", Лист1!O107)</f>
        <v/>
      </c>
      <c r="D113" s="152" t="str">
        <f>Лист1!P107</f>
        <v/>
      </c>
      <c r="E113" s="152" t="str">
        <f>Лист1!Q107</f>
        <v/>
      </c>
      <c r="F113" s="152" t="str">
        <f>Лист1!S107</f>
        <v/>
      </c>
      <c r="G113" s="152" t="str">
        <f>Лист1!U107</f>
        <v/>
      </c>
      <c r="H113" s="152" t="str">
        <f>Лист1!R107</f>
        <v/>
      </c>
      <c r="I113" s="152" t="str">
        <f>Лист1!V107</f>
        <v/>
      </c>
      <c r="J113" s="152" t="str">
        <f>Лист1!T107</f>
        <v/>
      </c>
      <c r="K113" s="228" t="str">
        <f>IF(AND((Лист1!W107=""),NOT((I112=""))),SUM($K$9:K112),Лист1!W107)</f>
        <v/>
      </c>
      <c r="X113" s="152" t="str">
        <f>Лист1!X107</f>
        <v/>
      </c>
    </row>
    <row r="114" spans="2:24">
      <c r="B114" s="152" t="str">
        <f t="shared" si="1"/>
        <v/>
      </c>
      <c r="C114" s="152" t="str">
        <f>IF(AND(K114&lt;&gt;"",K115=""),"Всього", Лист1!O108)</f>
        <v/>
      </c>
      <c r="D114" s="152" t="str">
        <f>Лист1!P108</f>
        <v/>
      </c>
      <c r="E114" s="152" t="str">
        <f>Лист1!Q108</f>
        <v/>
      </c>
      <c r="F114" s="152" t="str">
        <f>Лист1!S108</f>
        <v/>
      </c>
      <c r="G114" s="152" t="str">
        <f>Лист1!U108</f>
        <v/>
      </c>
      <c r="H114" s="152" t="str">
        <f>Лист1!R108</f>
        <v/>
      </c>
      <c r="I114" s="152" t="str">
        <f>Лист1!V108</f>
        <v/>
      </c>
      <c r="J114" s="152" t="str">
        <f>Лист1!T108</f>
        <v/>
      </c>
      <c r="K114" s="228" t="str">
        <f>IF(AND((Лист1!W108=""),NOT((I113=""))),SUM($K$9:K113),Лист1!W108)</f>
        <v/>
      </c>
      <c r="X114" s="152" t="str">
        <f>Лист1!X108</f>
        <v/>
      </c>
    </row>
    <row r="115" spans="2:24">
      <c r="B115" s="152" t="str">
        <f t="shared" si="1"/>
        <v/>
      </c>
      <c r="C115" s="152" t="str">
        <f>IF(AND(K115&lt;&gt;"",K116=""),"Всього", Лист1!O109)</f>
        <v/>
      </c>
      <c r="D115" s="152" t="str">
        <f>Лист1!P109</f>
        <v/>
      </c>
      <c r="E115" s="152" t="str">
        <f>Лист1!Q109</f>
        <v/>
      </c>
      <c r="F115" s="152" t="str">
        <f>Лист1!S109</f>
        <v/>
      </c>
      <c r="G115" s="152" t="str">
        <f>Лист1!U109</f>
        <v/>
      </c>
      <c r="H115" s="152" t="str">
        <f>Лист1!R109</f>
        <v/>
      </c>
      <c r="I115" s="152" t="str">
        <f>Лист1!V109</f>
        <v/>
      </c>
      <c r="J115" s="152" t="str">
        <f>Лист1!T109</f>
        <v/>
      </c>
      <c r="K115" s="228" t="str">
        <f>IF(AND((Лист1!W109=""),NOT((I114=""))),SUM($K$9:K114),Лист1!W109)</f>
        <v/>
      </c>
      <c r="X115" s="152" t="str">
        <f>Лист1!X109</f>
        <v/>
      </c>
    </row>
    <row r="116" spans="2:24">
      <c r="B116" s="152" t="str">
        <f t="shared" si="1"/>
        <v/>
      </c>
      <c r="C116" s="152" t="str">
        <f>IF(AND(K116&lt;&gt;"",K117=""),"Всього", Лист1!O110)</f>
        <v/>
      </c>
      <c r="D116" s="152" t="str">
        <f>Лист1!P110</f>
        <v/>
      </c>
      <c r="E116" s="152" t="str">
        <f>Лист1!Q110</f>
        <v/>
      </c>
      <c r="F116" s="152" t="str">
        <f>Лист1!S110</f>
        <v/>
      </c>
      <c r="G116" s="152" t="str">
        <f>Лист1!U110</f>
        <v/>
      </c>
      <c r="H116" s="152" t="str">
        <f>Лист1!R110</f>
        <v/>
      </c>
      <c r="I116" s="152" t="str">
        <f>Лист1!V110</f>
        <v/>
      </c>
      <c r="J116" s="152" t="str">
        <f>Лист1!T110</f>
        <v/>
      </c>
      <c r="K116" s="228" t="str">
        <f>IF(AND((Лист1!W110=""),NOT((I115=""))),SUM($K$9:K115),Лист1!W110)</f>
        <v/>
      </c>
      <c r="X116" s="152" t="str">
        <f>Лист1!X110</f>
        <v/>
      </c>
    </row>
    <row r="117" spans="2:24">
      <c r="B117" s="152" t="str">
        <f t="shared" si="1"/>
        <v/>
      </c>
      <c r="C117" s="152" t="str">
        <f>IF(AND(K117&lt;&gt;"",K118=""),"Всього", Лист1!O111)</f>
        <v/>
      </c>
      <c r="D117" s="152" t="str">
        <f>Лист1!P111</f>
        <v/>
      </c>
      <c r="E117" s="152" t="str">
        <f>Лист1!Q111</f>
        <v/>
      </c>
      <c r="F117" s="152" t="str">
        <f>Лист1!S111</f>
        <v/>
      </c>
      <c r="G117" s="152" t="str">
        <f>Лист1!U111</f>
        <v/>
      </c>
      <c r="H117" s="152" t="str">
        <f>Лист1!R111</f>
        <v/>
      </c>
      <c r="I117" s="152" t="str">
        <f>Лист1!V111</f>
        <v/>
      </c>
      <c r="J117" s="152" t="str">
        <f>Лист1!T111</f>
        <v/>
      </c>
      <c r="K117" s="228" t="str">
        <f>IF(AND((Лист1!W111=""),NOT((I116=""))),SUM($K$9:K116),Лист1!W111)</f>
        <v/>
      </c>
      <c r="X117" s="152" t="str">
        <f>Лист1!X111</f>
        <v/>
      </c>
    </row>
    <row r="118" spans="2:24">
      <c r="B118" s="152" t="str">
        <f t="shared" si="1"/>
        <v/>
      </c>
      <c r="C118" s="152" t="str">
        <f>IF(AND(K118&lt;&gt;"",K119=""),"Всього", Лист1!O112)</f>
        <v/>
      </c>
      <c r="D118" s="152" t="str">
        <f>Лист1!P112</f>
        <v/>
      </c>
      <c r="E118" s="152" t="str">
        <f>Лист1!Q112</f>
        <v/>
      </c>
      <c r="F118" s="152" t="str">
        <f>Лист1!S112</f>
        <v/>
      </c>
      <c r="G118" s="152" t="str">
        <f>Лист1!U112</f>
        <v/>
      </c>
      <c r="H118" s="152" t="str">
        <f>Лист1!R112</f>
        <v/>
      </c>
      <c r="I118" s="152" t="str">
        <f>Лист1!V112</f>
        <v/>
      </c>
      <c r="J118" s="152" t="str">
        <f>Лист1!T112</f>
        <v/>
      </c>
      <c r="K118" s="228" t="str">
        <f>IF(AND((Лист1!W112=""),NOT((I117=""))),SUM($K$9:K117),Лист1!W112)</f>
        <v/>
      </c>
      <c r="X118" s="152" t="str">
        <f>Лист1!X112</f>
        <v/>
      </c>
    </row>
    <row r="119" spans="2:24">
      <c r="B119" s="152" t="str">
        <f t="shared" si="1"/>
        <v/>
      </c>
      <c r="C119" s="152" t="str">
        <f>IF(AND(K119&lt;&gt;"",K120=""),"Всього", Лист1!O113)</f>
        <v/>
      </c>
      <c r="D119" s="152" t="str">
        <f>Лист1!P113</f>
        <v/>
      </c>
      <c r="E119" s="152" t="str">
        <f>Лист1!Q113</f>
        <v/>
      </c>
      <c r="F119" s="152" t="str">
        <f>Лист1!S113</f>
        <v/>
      </c>
      <c r="G119" s="152" t="str">
        <f>Лист1!U113</f>
        <v/>
      </c>
      <c r="H119" s="152" t="str">
        <f>Лист1!R113</f>
        <v/>
      </c>
      <c r="I119" s="152" t="str">
        <f>Лист1!V113</f>
        <v/>
      </c>
      <c r="J119" s="152" t="str">
        <f>Лист1!T113</f>
        <v/>
      </c>
      <c r="K119" s="228" t="str">
        <f>IF(AND((Лист1!W113=""),NOT((I118=""))),SUM($K$9:K118),Лист1!W113)</f>
        <v/>
      </c>
      <c r="X119" s="152" t="str">
        <f>Лист1!X113</f>
        <v/>
      </c>
    </row>
    <row r="120" spans="2:24">
      <c r="B120" s="152" t="str">
        <f t="shared" si="1"/>
        <v/>
      </c>
      <c r="C120" s="152" t="str">
        <f>IF(AND(K120&lt;&gt;"",K121=""),"Всього", Лист1!O114)</f>
        <v/>
      </c>
      <c r="D120" s="152" t="str">
        <f>Лист1!P114</f>
        <v/>
      </c>
      <c r="E120" s="152" t="str">
        <f>Лист1!Q114</f>
        <v/>
      </c>
      <c r="F120" s="152" t="str">
        <f>Лист1!S114</f>
        <v/>
      </c>
      <c r="G120" s="152" t="str">
        <f>Лист1!U114</f>
        <v/>
      </c>
      <c r="H120" s="152" t="str">
        <f>Лист1!R114</f>
        <v/>
      </c>
      <c r="I120" s="152" t="str">
        <f>Лист1!V114</f>
        <v/>
      </c>
      <c r="J120" s="152" t="str">
        <f>Лист1!T114</f>
        <v/>
      </c>
      <c r="K120" s="228" t="str">
        <f>IF(AND((Лист1!W114=""),NOT((I119=""))),SUM($K$9:K119),Лист1!W114)</f>
        <v/>
      </c>
      <c r="X120" s="152" t="str">
        <f>Лист1!X114</f>
        <v/>
      </c>
    </row>
    <row r="121" spans="2:24">
      <c r="B121" s="152" t="str">
        <f t="shared" si="1"/>
        <v/>
      </c>
      <c r="C121" s="152" t="str">
        <f>IF(AND(K121&lt;&gt;"",K122=""),"Всього", Лист1!O115)</f>
        <v/>
      </c>
      <c r="D121" s="152" t="str">
        <f>Лист1!P115</f>
        <v/>
      </c>
      <c r="E121" s="152" t="str">
        <f>Лист1!Q115</f>
        <v/>
      </c>
      <c r="F121" s="152" t="str">
        <f>Лист1!S115</f>
        <v/>
      </c>
      <c r="G121" s="152" t="str">
        <f>Лист1!U115</f>
        <v/>
      </c>
      <c r="H121" s="152" t="str">
        <f>Лист1!R115</f>
        <v/>
      </c>
      <c r="I121" s="152" t="str">
        <f>Лист1!V115</f>
        <v/>
      </c>
      <c r="J121" s="152" t="str">
        <f>Лист1!T115</f>
        <v/>
      </c>
      <c r="K121" s="228" t="str">
        <f>IF(AND((Лист1!W115=""),NOT((I120=""))),SUM($K$9:K120),Лист1!W115)</f>
        <v/>
      </c>
      <c r="X121" s="152" t="str">
        <f>Лист1!X115</f>
        <v/>
      </c>
    </row>
    <row r="122" spans="2:24">
      <c r="B122" s="152" t="str">
        <f t="shared" si="1"/>
        <v/>
      </c>
      <c r="C122" s="152" t="str">
        <f>IF(AND(K122&lt;&gt;"",K123=""),"Всього", Лист1!O116)</f>
        <v/>
      </c>
      <c r="D122" s="152" t="str">
        <f>Лист1!P116</f>
        <v/>
      </c>
      <c r="E122" s="152" t="str">
        <f>Лист1!Q116</f>
        <v/>
      </c>
      <c r="F122" s="152" t="str">
        <f>Лист1!S116</f>
        <v/>
      </c>
      <c r="G122" s="152" t="str">
        <f>Лист1!U116</f>
        <v/>
      </c>
      <c r="H122" s="152" t="str">
        <f>Лист1!R116</f>
        <v/>
      </c>
      <c r="I122" s="152" t="str">
        <f>Лист1!V116</f>
        <v/>
      </c>
      <c r="J122" s="152" t="str">
        <f>Лист1!T116</f>
        <v/>
      </c>
      <c r="K122" s="228" t="str">
        <f>IF(AND((Лист1!W116=""),NOT((I121=""))),SUM($K$9:K121),Лист1!W116)</f>
        <v/>
      </c>
      <c r="X122" s="152" t="str">
        <f>Лист1!X116</f>
        <v/>
      </c>
    </row>
    <row r="123" spans="2:24">
      <c r="B123" s="152" t="str">
        <f t="shared" si="1"/>
        <v/>
      </c>
      <c r="C123" s="152" t="str">
        <f>IF(AND(K123&lt;&gt;"",K124=""),"Всього", Лист1!O117)</f>
        <v/>
      </c>
      <c r="D123" s="152" t="str">
        <f>Лист1!P117</f>
        <v/>
      </c>
      <c r="E123" s="152" t="str">
        <f>Лист1!Q117</f>
        <v/>
      </c>
      <c r="F123" s="152" t="str">
        <f>Лист1!S117</f>
        <v/>
      </c>
      <c r="G123" s="152" t="str">
        <f>Лист1!U117</f>
        <v/>
      </c>
      <c r="H123" s="152" t="str">
        <f>Лист1!R117</f>
        <v/>
      </c>
      <c r="I123" s="152" t="str">
        <f>Лист1!V117</f>
        <v/>
      </c>
      <c r="J123" s="152" t="str">
        <f>Лист1!T117</f>
        <v/>
      </c>
      <c r="K123" s="228" t="str">
        <f>IF(AND((Лист1!W117=""),NOT((I122=""))),SUM($K$9:K122),Лист1!W117)</f>
        <v/>
      </c>
      <c r="X123" s="152" t="str">
        <f>Лист1!X117</f>
        <v/>
      </c>
    </row>
    <row r="124" spans="2:24">
      <c r="C124" s="152" t="str">
        <f>IF(AND(K124&lt;&gt;"",K125=""),"Всього", Лист1!O118)</f>
        <v/>
      </c>
      <c r="D124" s="152" t="str">
        <f>Лист1!P118</f>
        <v/>
      </c>
      <c r="E124" s="152" t="str">
        <f>Лист1!Q118</f>
        <v/>
      </c>
      <c r="F124" s="152" t="str">
        <f>Лист1!S118</f>
        <v/>
      </c>
      <c r="G124" s="152" t="str">
        <f>Лист1!U118</f>
        <v/>
      </c>
      <c r="H124" s="152" t="str">
        <f>Лист1!R118</f>
        <v/>
      </c>
      <c r="I124" s="152" t="str">
        <f>Лист1!V118</f>
        <v/>
      </c>
      <c r="J124" s="152" t="str">
        <f>Лист1!T118</f>
        <v/>
      </c>
      <c r="K124" s="228" t="str">
        <f>IF(AND((Лист1!W118=""),NOT((I123=""))),SUM($K$9:K123),Лист1!W118)</f>
        <v/>
      </c>
      <c r="X124" s="152" t="str">
        <f>Лист1!X118</f>
        <v/>
      </c>
    </row>
    <row r="125" spans="2:24">
      <c r="C125" s="152" t="str">
        <f>IF(AND(K125&lt;&gt;"",K126=""),"Всього", Лист1!O119)</f>
        <v/>
      </c>
      <c r="D125" s="152" t="str">
        <f>Лист1!P119</f>
        <v/>
      </c>
      <c r="E125" s="152" t="str">
        <f>Лист1!Q119</f>
        <v/>
      </c>
      <c r="F125" s="152" t="str">
        <f>Лист1!S119</f>
        <v/>
      </c>
      <c r="G125" s="152" t="str">
        <f>Лист1!U119</f>
        <v/>
      </c>
      <c r="H125" s="152" t="str">
        <f>Лист1!R119</f>
        <v/>
      </c>
      <c r="I125" s="152" t="str">
        <f>Лист1!V119</f>
        <v/>
      </c>
      <c r="J125" s="152" t="str">
        <f>Лист1!T119</f>
        <v/>
      </c>
      <c r="K125" s="228" t="str">
        <f>IF(AND((Лист1!W119=""),NOT((I124=""))),SUM($K$9:K124),Лист1!W119)</f>
        <v/>
      </c>
      <c r="X125" s="152" t="str">
        <f>Лист1!X119</f>
        <v/>
      </c>
    </row>
    <row r="126" spans="2:24">
      <c r="C126" s="152" t="str">
        <f>IF(AND(K126&lt;&gt;"",K127=""),"Всього", Лист1!O120)</f>
        <v/>
      </c>
      <c r="D126" s="152" t="str">
        <f>Лист1!P120</f>
        <v/>
      </c>
      <c r="E126" s="152" t="str">
        <f>Лист1!Q120</f>
        <v/>
      </c>
      <c r="F126" s="152" t="str">
        <f>Лист1!S120</f>
        <v/>
      </c>
      <c r="G126" s="152" t="str">
        <f>Лист1!U120</f>
        <v/>
      </c>
      <c r="H126" s="152" t="str">
        <f>Лист1!R120</f>
        <v/>
      </c>
      <c r="I126" s="152" t="str">
        <f>Лист1!V120</f>
        <v/>
      </c>
      <c r="J126" s="152" t="str">
        <f>Лист1!T120</f>
        <v/>
      </c>
      <c r="K126" s="228" t="str">
        <f>IF(AND((Лист1!W120=""),NOT((I125=""))),SUM($K$9:K125),Лист1!W120)</f>
        <v/>
      </c>
      <c r="X126" s="152" t="str">
        <f>Лист1!X120</f>
        <v/>
      </c>
    </row>
    <row r="127" spans="2:24">
      <c r="C127" s="152" t="str">
        <f>IF(AND(K127&lt;&gt;"",K128=""),"Всього", Лист1!O121)</f>
        <v/>
      </c>
      <c r="D127" s="152" t="str">
        <f>Лист1!P121</f>
        <v/>
      </c>
      <c r="E127" s="152" t="str">
        <f>Лист1!Q121</f>
        <v/>
      </c>
      <c r="F127" s="152" t="str">
        <f>Лист1!S121</f>
        <v/>
      </c>
      <c r="G127" s="152" t="str">
        <f>Лист1!U121</f>
        <v/>
      </c>
      <c r="H127" s="152" t="str">
        <f>Лист1!R121</f>
        <v/>
      </c>
      <c r="I127" s="152" t="str">
        <f>Лист1!V121</f>
        <v/>
      </c>
      <c r="J127" s="152" t="str">
        <f>Лист1!T121</f>
        <v/>
      </c>
      <c r="K127" s="228" t="str">
        <f>IF(AND((Лист1!W121=""),NOT((I126=""))),SUM($K$9:K126),Лист1!W121)</f>
        <v/>
      </c>
      <c r="X127" s="152" t="str">
        <f>Лист1!X121</f>
        <v/>
      </c>
    </row>
    <row r="128" spans="2:24">
      <c r="C128" s="152" t="str">
        <f>IF(AND(K128&lt;&gt;"",K129=""),"Всього", Лист1!O122)</f>
        <v/>
      </c>
      <c r="D128" s="152" t="str">
        <f>Лист1!P122</f>
        <v/>
      </c>
      <c r="E128" s="152" t="str">
        <f>Лист1!Q122</f>
        <v/>
      </c>
      <c r="F128" s="152" t="str">
        <f>Лист1!S122</f>
        <v/>
      </c>
      <c r="G128" s="152" t="str">
        <f>Лист1!U122</f>
        <v/>
      </c>
      <c r="H128" s="152" t="str">
        <f>Лист1!R122</f>
        <v/>
      </c>
      <c r="I128" s="152" t="str">
        <f>Лист1!V122</f>
        <v/>
      </c>
      <c r="J128" s="152" t="str">
        <f>Лист1!T122</f>
        <v/>
      </c>
      <c r="K128" s="228" t="str">
        <f>IF(AND((Лист1!W122=""),NOT((I127=""))),SUM($K$9:K127),Лист1!W122)</f>
        <v/>
      </c>
      <c r="X128" s="152" t="str">
        <f>Лист1!X122</f>
        <v/>
      </c>
    </row>
    <row r="129" spans="3:24">
      <c r="C129" s="152" t="str">
        <f>IF(AND(K129&lt;&gt;"",K130=""),"Всього", Лист1!O123)</f>
        <v/>
      </c>
      <c r="D129" s="152" t="str">
        <f>Лист1!P123</f>
        <v/>
      </c>
      <c r="E129" s="152" t="str">
        <f>Лист1!Q123</f>
        <v/>
      </c>
      <c r="F129" s="152" t="str">
        <f>Лист1!S123</f>
        <v/>
      </c>
      <c r="G129" s="152" t="str">
        <f>Лист1!U123</f>
        <v/>
      </c>
      <c r="H129" s="152" t="str">
        <f>Лист1!R123</f>
        <v/>
      </c>
      <c r="I129" s="152" t="str">
        <f>Лист1!V123</f>
        <v/>
      </c>
      <c r="J129" s="152" t="str">
        <f>Лист1!T123</f>
        <v/>
      </c>
      <c r="K129" s="228" t="str">
        <f>IF(AND((Лист1!W123=""),NOT((I128=""))),SUM($K$9:K128),Лист1!W123)</f>
        <v/>
      </c>
      <c r="X129" s="152" t="str">
        <f>Лист1!X123</f>
        <v/>
      </c>
    </row>
    <row r="130" spans="3:24">
      <c r="C130" s="152" t="str">
        <f>IF(AND(K130&lt;&gt;"",K131=""),"Всього", Лист1!O124)</f>
        <v/>
      </c>
      <c r="D130" s="152" t="str">
        <f>Лист1!P124</f>
        <v/>
      </c>
      <c r="E130" s="152" t="str">
        <f>Лист1!Q124</f>
        <v/>
      </c>
      <c r="F130" s="152" t="str">
        <f>Лист1!S124</f>
        <v/>
      </c>
      <c r="G130" s="152" t="str">
        <f>Лист1!U124</f>
        <v/>
      </c>
      <c r="H130" s="152" t="str">
        <f>Лист1!R124</f>
        <v/>
      </c>
      <c r="I130" s="152" t="str">
        <f>Лист1!V124</f>
        <v/>
      </c>
      <c r="J130" s="152" t="str">
        <f>Лист1!T124</f>
        <v/>
      </c>
      <c r="K130" s="228" t="str">
        <f>IF(AND((Лист1!W124=""),NOT((I129=""))),SUM($K$9:K129),Лист1!W124)</f>
        <v/>
      </c>
      <c r="X130" s="152" t="str">
        <f>Лист1!X124</f>
        <v/>
      </c>
    </row>
    <row r="131" spans="3:24">
      <c r="C131" s="152" t="str">
        <f>IF(AND(K131&lt;&gt;"",K132=""),"Всього", Лист1!O125)</f>
        <v/>
      </c>
      <c r="D131" s="152" t="str">
        <f>Лист1!P125</f>
        <v/>
      </c>
      <c r="E131" s="152" t="str">
        <f>Лист1!Q125</f>
        <v/>
      </c>
      <c r="F131" s="152" t="str">
        <f>Лист1!S125</f>
        <v/>
      </c>
      <c r="G131" s="152" t="str">
        <f>Лист1!U125</f>
        <v/>
      </c>
      <c r="H131" s="152" t="str">
        <f>Лист1!R125</f>
        <v/>
      </c>
      <c r="I131" s="152" t="str">
        <f>Лист1!V125</f>
        <v/>
      </c>
      <c r="J131" s="152" t="str">
        <f>Лист1!T125</f>
        <v/>
      </c>
      <c r="K131" s="228" t="str">
        <f>IF(AND((Лист1!W125=""),NOT((I130=""))),SUM($K$9:K130),Лист1!W125)</f>
        <v/>
      </c>
      <c r="X131" s="152" t="str">
        <f>Лист1!X125</f>
        <v/>
      </c>
    </row>
    <row r="132" spans="3:24">
      <c r="C132" s="152" t="str">
        <f>IF(AND(K132&lt;&gt;"",K133=""),"Всього", Лист1!O126)</f>
        <v/>
      </c>
      <c r="D132" s="152" t="str">
        <f>Лист1!P126</f>
        <v/>
      </c>
      <c r="E132" s="152" t="str">
        <f>Лист1!Q126</f>
        <v/>
      </c>
      <c r="F132" s="152" t="str">
        <f>Лист1!S126</f>
        <v/>
      </c>
      <c r="G132" s="152" t="str">
        <f>Лист1!U126</f>
        <v/>
      </c>
      <c r="H132" s="152" t="str">
        <f>Лист1!R126</f>
        <v/>
      </c>
      <c r="I132" s="152" t="str">
        <f>Лист1!V126</f>
        <v/>
      </c>
      <c r="J132" s="152" t="str">
        <f>Лист1!T126</f>
        <v/>
      </c>
      <c r="K132" s="228" t="str">
        <f>IF(AND((Лист1!W126=""),NOT((I131=""))),SUM($K$9:K131),Лист1!W126)</f>
        <v/>
      </c>
      <c r="X132" s="152" t="str">
        <f>Лист1!X126</f>
        <v/>
      </c>
    </row>
    <row r="133" spans="3:24">
      <c r="C133" s="152" t="str">
        <f>IF(AND(K133&lt;&gt;"",K134=""),"Всього", Лист1!O127)</f>
        <v/>
      </c>
      <c r="D133" s="152" t="str">
        <f>Лист1!P127</f>
        <v/>
      </c>
      <c r="E133" s="152" t="str">
        <f>Лист1!Q127</f>
        <v/>
      </c>
      <c r="F133" s="152" t="str">
        <f>Лист1!S127</f>
        <v/>
      </c>
      <c r="G133" s="152" t="str">
        <f>Лист1!U127</f>
        <v/>
      </c>
      <c r="H133" s="152" t="str">
        <f>Лист1!R127</f>
        <v/>
      </c>
      <c r="I133" s="152" t="str">
        <f>Лист1!V127</f>
        <v/>
      </c>
      <c r="J133" s="152" t="str">
        <f>Лист1!T127</f>
        <v/>
      </c>
      <c r="K133" s="228" t="str">
        <f>IF(AND((Лист1!W127=""),NOT((I132=""))),SUM($K$9:K132),Лист1!W127)</f>
        <v/>
      </c>
      <c r="X133" s="152" t="str">
        <f>Лист1!X127</f>
        <v/>
      </c>
    </row>
    <row r="134" spans="3:24">
      <c r="C134" s="152" t="str">
        <f>IF(AND(K134&lt;&gt;"",K135=""),"Всього", Лист1!O128)</f>
        <v/>
      </c>
      <c r="D134" s="152" t="str">
        <f>Лист1!P128</f>
        <v/>
      </c>
      <c r="E134" s="152" t="str">
        <f>Лист1!Q128</f>
        <v/>
      </c>
      <c r="F134" s="152" t="str">
        <f>Лист1!S128</f>
        <v/>
      </c>
      <c r="G134" s="152" t="str">
        <f>Лист1!U128</f>
        <v/>
      </c>
      <c r="H134" s="152" t="str">
        <f>Лист1!R128</f>
        <v/>
      </c>
      <c r="I134" s="152" t="str">
        <f>Лист1!V128</f>
        <v/>
      </c>
      <c r="J134" s="152" t="str">
        <f>Лист1!T128</f>
        <v/>
      </c>
      <c r="K134" s="228" t="str">
        <f>IF(AND((Лист1!W128=""),NOT((I133=""))),SUM($K$9:K133),Лист1!W128)</f>
        <v/>
      </c>
      <c r="X134" s="152" t="str">
        <f>Лист1!X128</f>
        <v/>
      </c>
    </row>
    <row r="135" spans="3:24">
      <c r="C135" s="152" t="str">
        <f>IF(AND(K135&lt;&gt;"",K136=""),"Всього", Лист1!O129)</f>
        <v/>
      </c>
      <c r="D135" s="152" t="str">
        <f>Лист1!P129</f>
        <v/>
      </c>
      <c r="E135" s="152" t="str">
        <f>Лист1!Q129</f>
        <v/>
      </c>
      <c r="F135" s="152" t="str">
        <f>Лист1!S129</f>
        <v/>
      </c>
      <c r="G135" s="152" t="str">
        <f>Лист1!U129</f>
        <v/>
      </c>
      <c r="H135" s="152" t="str">
        <f>Лист1!R129</f>
        <v/>
      </c>
      <c r="I135" s="152" t="str">
        <f>Лист1!V129</f>
        <v/>
      </c>
      <c r="J135" s="152" t="str">
        <f>Лист1!T129</f>
        <v/>
      </c>
      <c r="K135" s="228" t="str">
        <f>IF(AND((Лист1!W129=""),NOT((I134=""))),SUM($K$9:K134),Лист1!W129)</f>
        <v/>
      </c>
      <c r="X135" s="152" t="str">
        <f>Лист1!X129</f>
        <v/>
      </c>
    </row>
    <row r="136" spans="3:24">
      <c r="C136" s="152" t="str">
        <f>IF(AND(K136&lt;&gt;"",K137=""),"Всього", Лист1!O130)</f>
        <v/>
      </c>
      <c r="D136" s="152" t="str">
        <f>Лист1!P130</f>
        <v/>
      </c>
      <c r="E136" s="152" t="str">
        <f>Лист1!Q130</f>
        <v/>
      </c>
      <c r="F136" s="152" t="str">
        <f>Лист1!S130</f>
        <v/>
      </c>
      <c r="G136" s="152" t="str">
        <f>Лист1!U130</f>
        <v/>
      </c>
      <c r="H136" s="152" t="str">
        <f>Лист1!R130</f>
        <v/>
      </c>
      <c r="I136" s="152" t="str">
        <f>Лист1!V130</f>
        <v/>
      </c>
      <c r="J136" s="152" t="str">
        <f>Лист1!T130</f>
        <v/>
      </c>
      <c r="K136" s="228" t="str">
        <f>IF(AND((Лист1!W130=""),NOT((I135=""))),SUM($K$9:K135),Лист1!W130)</f>
        <v/>
      </c>
      <c r="X136" s="152" t="str">
        <f>Лист1!X130</f>
        <v/>
      </c>
    </row>
    <row r="137" spans="3:24">
      <c r="C137" s="152" t="str">
        <f>IF(AND(K137&lt;&gt;"",K138=""),"Всього", Лист1!O131)</f>
        <v/>
      </c>
      <c r="D137" s="152" t="str">
        <f>Лист1!P131</f>
        <v/>
      </c>
      <c r="E137" s="152" t="str">
        <f>Лист1!Q131</f>
        <v/>
      </c>
      <c r="F137" s="152" t="str">
        <f>Лист1!S131</f>
        <v/>
      </c>
      <c r="G137" s="152" t="str">
        <f>Лист1!U131</f>
        <v/>
      </c>
      <c r="H137" s="152" t="str">
        <f>Лист1!R131</f>
        <v/>
      </c>
      <c r="I137" s="152" t="str">
        <f>Лист1!V131</f>
        <v/>
      </c>
      <c r="J137" s="152" t="str">
        <f>Лист1!T131</f>
        <v/>
      </c>
      <c r="K137" s="228" t="str">
        <f>IF(AND((Лист1!W131=""),NOT((I136=""))),SUM($K$9:K136),Лист1!W131)</f>
        <v/>
      </c>
      <c r="X137" s="152" t="str">
        <f>Лист1!X131</f>
        <v/>
      </c>
    </row>
    <row r="138" spans="3:24">
      <c r="C138" s="152" t="str">
        <f>IF(AND(K138&lt;&gt;"",K139=""),"Всього", Лист1!O132)</f>
        <v/>
      </c>
      <c r="D138" s="152" t="str">
        <f>Лист1!P132</f>
        <v/>
      </c>
      <c r="E138" s="152" t="str">
        <f>Лист1!Q132</f>
        <v/>
      </c>
      <c r="F138" s="152" t="str">
        <f>Лист1!S132</f>
        <v/>
      </c>
      <c r="G138" s="152" t="str">
        <f>Лист1!U132</f>
        <v/>
      </c>
      <c r="H138" s="152" t="str">
        <f>Лист1!R132</f>
        <v/>
      </c>
      <c r="I138" s="152" t="str">
        <f>Лист1!V132</f>
        <v/>
      </c>
      <c r="J138" s="152" t="str">
        <f>Лист1!T132</f>
        <v/>
      </c>
      <c r="K138" s="228" t="str">
        <f>IF(AND((Лист1!W132=""),NOT((I137=""))),SUM($K$9:K137),Лист1!W132)</f>
        <v/>
      </c>
      <c r="X138" s="152" t="str">
        <f>Лист1!X132</f>
        <v/>
      </c>
    </row>
    <row r="139" spans="3:24">
      <c r="C139" s="152" t="str">
        <f>IF(AND(K139&lt;&gt;"",K140=""),"Всього", Лист1!O133)</f>
        <v/>
      </c>
      <c r="D139" s="152" t="str">
        <f>Лист1!P133</f>
        <v/>
      </c>
      <c r="E139" s="152" t="str">
        <f>Лист1!Q133</f>
        <v/>
      </c>
      <c r="F139" s="152" t="str">
        <f>Лист1!S133</f>
        <v/>
      </c>
      <c r="G139" s="152" t="str">
        <f>Лист1!U133</f>
        <v/>
      </c>
      <c r="H139" s="152" t="str">
        <f>Лист1!R133</f>
        <v/>
      </c>
      <c r="I139" s="152" t="str">
        <f>Лист1!V133</f>
        <v/>
      </c>
      <c r="J139" s="152" t="str">
        <f>Лист1!T133</f>
        <v/>
      </c>
      <c r="K139" s="228" t="str">
        <f>IF(AND((Лист1!W133=""),NOT((I138=""))),SUM($K$9:K138),Лист1!W133)</f>
        <v/>
      </c>
      <c r="X139" s="152" t="str">
        <f>Лист1!X133</f>
        <v/>
      </c>
    </row>
    <row r="140" spans="3:24">
      <c r="C140" s="152" t="str">
        <f>IF(AND(K140&lt;&gt;"",K141=""),"Всього", Лист1!O134)</f>
        <v/>
      </c>
      <c r="D140" s="152" t="str">
        <f>Лист1!P134</f>
        <v/>
      </c>
      <c r="E140" s="152" t="str">
        <f>Лист1!Q134</f>
        <v/>
      </c>
      <c r="F140" s="152" t="str">
        <f>Лист1!S134</f>
        <v/>
      </c>
      <c r="G140" s="152" t="str">
        <f>Лист1!U134</f>
        <v/>
      </c>
      <c r="H140" s="152" t="str">
        <f>Лист1!R134</f>
        <v/>
      </c>
      <c r="I140" s="152" t="str">
        <f>Лист1!V134</f>
        <v/>
      </c>
      <c r="J140" s="152" t="str">
        <f>Лист1!T134</f>
        <v/>
      </c>
      <c r="K140" s="228" t="str">
        <f>IF(AND((Лист1!W134=""),NOT((I139=""))),SUM($K$9:K139),Лист1!W134)</f>
        <v/>
      </c>
      <c r="X140" s="152" t="str">
        <f>Лист1!X134</f>
        <v/>
      </c>
    </row>
    <row r="141" spans="3:24">
      <c r="C141" s="152" t="str">
        <f>IF(AND(K141&lt;&gt;"",K142=""),"Всього", Лист1!O135)</f>
        <v/>
      </c>
      <c r="D141" s="152" t="str">
        <f>Лист1!P135</f>
        <v/>
      </c>
      <c r="E141" s="152" t="str">
        <f>Лист1!Q135</f>
        <v/>
      </c>
      <c r="F141" s="152" t="str">
        <f>Лист1!S135</f>
        <v/>
      </c>
      <c r="G141" s="152" t="str">
        <f>Лист1!U135</f>
        <v/>
      </c>
      <c r="H141" s="152" t="str">
        <f>Лист1!R135</f>
        <v/>
      </c>
      <c r="I141" s="152" t="str">
        <f>Лист1!V135</f>
        <v/>
      </c>
      <c r="J141" s="152" t="str">
        <f>Лист1!T135</f>
        <v/>
      </c>
      <c r="K141" s="228" t="str">
        <f>IF(AND((Лист1!W135=""),NOT((I140=""))),SUM($K$9:K140),Лист1!W135)</f>
        <v/>
      </c>
      <c r="X141" s="152" t="str">
        <f>Лист1!X135</f>
        <v/>
      </c>
    </row>
    <row r="142" spans="3:24">
      <c r="C142" s="152" t="str">
        <f>IF(AND(K142&lt;&gt;"",K143=""),"Всього", Лист1!O136)</f>
        <v/>
      </c>
      <c r="D142" s="152" t="str">
        <f>Лист1!P136</f>
        <v/>
      </c>
      <c r="E142" s="152" t="str">
        <f>Лист1!Q136</f>
        <v/>
      </c>
      <c r="F142" s="152" t="str">
        <f>Лист1!S136</f>
        <v/>
      </c>
      <c r="G142" s="152" t="str">
        <f>Лист1!U136</f>
        <v/>
      </c>
      <c r="H142" s="152" t="str">
        <f>Лист1!R136</f>
        <v/>
      </c>
      <c r="I142" s="152" t="str">
        <f>Лист1!V136</f>
        <v/>
      </c>
      <c r="J142" s="152" t="str">
        <f>Лист1!T136</f>
        <v/>
      </c>
      <c r="K142" s="228" t="str">
        <f>IF(AND((Лист1!W136=""),NOT((I141=""))),SUM($K$9:K141),Лист1!W136)</f>
        <v/>
      </c>
      <c r="X142" s="152" t="str">
        <f>Лист1!X136</f>
        <v/>
      </c>
    </row>
    <row r="143" spans="3:24">
      <c r="C143" s="152" t="str">
        <f>IF(AND(K143&lt;&gt;"",K144=""),"Всього", Лист1!O137)</f>
        <v/>
      </c>
      <c r="D143" s="152" t="str">
        <f>Лист1!P137</f>
        <v/>
      </c>
      <c r="E143" s="152" t="str">
        <f>Лист1!Q137</f>
        <v/>
      </c>
      <c r="F143" s="152" t="str">
        <f>Лист1!S137</f>
        <v/>
      </c>
      <c r="G143" s="152" t="str">
        <f>Лист1!U137</f>
        <v/>
      </c>
      <c r="H143" s="152" t="str">
        <f>Лист1!R137</f>
        <v/>
      </c>
      <c r="I143" s="152" t="str">
        <f>Лист1!V137</f>
        <v/>
      </c>
      <c r="J143" s="152" t="str">
        <f>Лист1!T137</f>
        <v/>
      </c>
      <c r="K143" s="228" t="str">
        <f>IF(AND((Лист1!W137=""),NOT((I142=""))),SUM($K$9:K142),Лист1!W137)</f>
        <v/>
      </c>
      <c r="X143" s="152" t="str">
        <f>Лист1!X137</f>
        <v/>
      </c>
    </row>
    <row r="144" spans="3:24">
      <c r="C144" s="152" t="str">
        <f>IF(AND(K144&lt;&gt;"",K145=""),"Всього", Лист1!O138)</f>
        <v/>
      </c>
      <c r="D144" s="152" t="str">
        <f>Лист1!P138</f>
        <v/>
      </c>
      <c r="E144" s="152" t="str">
        <f>Лист1!Q138</f>
        <v/>
      </c>
      <c r="F144" s="152" t="str">
        <f>Лист1!S138</f>
        <v/>
      </c>
      <c r="G144" s="152" t="str">
        <f>Лист1!U138</f>
        <v/>
      </c>
      <c r="H144" s="152" t="str">
        <f>Лист1!R138</f>
        <v/>
      </c>
      <c r="I144" s="152" t="str">
        <f>Лист1!V138</f>
        <v/>
      </c>
      <c r="J144" s="152" t="str">
        <f>Лист1!T138</f>
        <v/>
      </c>
      <c r="K144" s="228" t="str">
        <f>IF(AND((Лист1!W138=""),NOT((I143=""))),SUM($K$9:K143),Лист1!W138)</f>
        <v/>
      </c>
      <c r="X144" s="152" t="str">
        <f>Лист1!X138</f>
        <v/>
      </c>
    </row>
    <row r="145" spans="3:24">
      <c r="C145" s="152" t="str">
        <f>IF(AND(K145&lt;&gt;"",K146=""),"Всього", Лист1!O139)</f>
        <v/>
      </c>
      <c r="D145" s="152" t="str">
        <f>Лист1!P139</f>
        <v/>
      </c>
      <c r="E145" s="152" t="str">
        <f>Лист1!Q139</f>
        <v/>
      </c>
      <c r="F145" s="152" t="str">
        <f>Лист1!S139</f>
        <v/>
      </c>
      <c r="G145" s="152" t="str">
        <f>Лист1!U139</f>
        <v/>
      </c>
      <c r="H145" s="152" t="str">
        <f>Лист1!R139</f>
        <v/>
      </c>
      <c r="I145" s="152" t="str">
        <f>Лист1!V139</f>
        <v/>
      </c>
      <c r="J145" s="152" t="str">
        <f>Лист1!T139</f>
        <v/>
      </c>
      <c r="K145" s="228" t="str">
        <f>IF(AND((Лист1!W139=""),NOT((I144=""))),SUM($K$9:K144),Лист1!W139)</f>
        <v/>
      </c>
      <c r="X145" s="152" t="str">
        <f>Лист1!X139</f>
        <v/>
      </c>
    </row>
    <row r="146" spans="3:24">
      <c r="C146" s="152" t="str">
        <f>IF(AND(K146&lt;&gt;"",K147=""),"Всього", Лист1!O140)</f>
        <v/>
      </c>
      <c r="D146" s="152" t="str">
        <f>Лист1!P140</f>
        <v/>
      </c>
      <c r="E146" s="152" t="str">
        <f>Лист1!Q140</f>
        <v/>
      </c>
      <c r="F146" s="152" t="str">
        <f>Лист1!S140</f>
        <v/>
      </c>
      <c r="G146" s="152" t="str">
        <f>Лист1!U140</f>
        <v/>
      </c>
      <c r="H146" s="152" t="str">
        <f>Лист1!R140</f>
        <v/>
      </c>
      <c r="I146" s="152" t="str">
        <f>Лист1!V140</f>
        <v/>
      </c>
      <c r="J146" s="152" t="str">
        <f>Лист1!T140</f>
        <v/>
      </c>
      <c r="K146" s="228" t="str">
        <f>IF(AND((Лист1!W140=""),NOT((I145=""))),SUM($K$9:K145),Лист1!W140)</f>
        <v/>
      </c>
      <c r="X146" s="152" t="str">
        <f>Лист1!X140</f>
        <v/>
      </c>
    </row>
    <row r="147" spans="3:24">
      <c r="C147" s="152" t="str">
        <f>IF(AND(K147&lt;&gt;"",K148=""),"Всього", Лист1!O141)</f>
        <v/>
      </c>
      <c r="D147" s="152" t="str">
        <f>Лист1!P141</f>
        <v/>
      </c>
      <c r="E147" s="152" t="str">
        <f>Лист1!Q141</f>
        <v/>
      </c>
      <c r="F147" s="152" t="str">
        <f>Лист1!S141</f>
        <v/>
      </c>
      <c r="G147" s="152" t="str">
        <f>Лист1!U141</f>
        <v/>
      </c>
      <c r="H147" s="152" t="str">
        <f>Лист1!R141</f>
        <v/>
      </c>
      <c r="I147" s="152" t="str">
        <f>Лист1!V141</f>
        <v/>
      </c>
      <c r="J147" s="152" t="str">
        <f>Лист1!T141</f>
        <v/>
      </c>
      <c r="K147" s="228" t="str">
        <f>IF(AND((Лист1!W141=""),NOT((I146=""))),SUM($K$9:K146),Лист1!W141)</f>
        <v/>
      </c>
      <c r="X147" s="152" t="str">
        <f>Лист1!X141</f>
        <v/>
      </c>
    </row>
    <row r="148" spans="3:24">
      <c r="C148" s="152" t="str">
        <f>IF(AND(K148&lt;&gt;"",K149=""),"Всього", Лист1!O142)</f>
        <v/>
      </c>
      <c r="D148" s="152" t="str">
        <f>Лист1!P142</f>
        <v/>
      </c>
      <c r="E148" s="152" t="str">
        <f>Лист1!Q142</f>
        <v/>
      </c>
      <c r="F148" s="152" t="str">
        <f>Лист1!S142</f>
        <v/>
      </c>
      <c r="G148" s="152" t="str">
        <f>Лист1!U142</f>
        <v/>
      </c>
      <c r="H148" s="152" t="str">
        <f>Лист1!R142</f>
        <v/>
      </c>
      <c r="I148" s="152" t="str">
        <f>Лист1!V142</f>
        <v/>
      </c>
      <c r="J148" s="152" t="str">
        <f>Лист1!T142</f>
        <v/>
      </c>
      <c r="K148" s="228" t="str">
        <f>IF(AND((Лист1!W142=""),NOT((I147=""))),SUM($K$9:K147),Лист1!W142)</f>
        <v/>
      </c>
      <c r="X148" s="152" t="str">
        <f>Лист1!X142</f>
        <v/>
      </c>
    </row>
    <row r="149" spans="3:24">
      <c r="C149" s="152" t="str">
        <f>IF(AND(K149&lt;&gt;"",K150=""),"Всього", Лист1!O143)</f>
        <v/>
      </c>
      <c r="D149" s="152" t="str">
        <f>Лист1!P143</f>
        <v/>
      </c>
      <c r="E149" s="152" t="str">
        <f>Лист1!Q143</f>
        <v/>
      </c>
      <c r="F149" s="152" t="str">
        <f>Лист1!S143</f>
        <v/>
      </c>
      <c r="G149" s="152" t="str">
        <f>Лист1!U143</f>
        <v/>
      </c>
      <c r="H149" s="152" t="str">
        <f>Лист1!R143</f>
        <v/>
      </c>
      <c r="I149" s="152" t="str">
        <f>Лист1!V143</f>
        <v/>
      </c>
      <c r="J149" s="152" t="str">
        <f>Лист1!T143</f>
        <v/>
      </c>
      <c r="K149" s="228" t="str">
        <f>IF(AND((Лист1!W143=""),NOT((I148=""))),SUM($K$9:K148),Лист1!W143)</f>
        <v/>
      </c>
      <c r="X149" s="152" t="str">
        <f>Лист1!X143</f>
        <v/>
      </c>
    </row>
    <row r="150" spans="3:24">
      <c r="C150" s="152" t="str">
        <f>IF(AND(K150&lt;&gt;"",K151=""),"Всього", Лист1!O144)</f>
        <v/>
      </c>
      <c r="D150" s="152" t="str">
        <f>Лист1!P144</f>
        <v/>
      </c>
      <c r="E150" s="152" t="str">
        <f>Лист1!Q144</f>
        <v/>
      </c>
      <c r="F150" s="152" t="str">
        <f>Лист1!S144</f>
        <v/>
      </c>
      <c r="G150" s="152" t="str">
        <f>Лист1!U144</f>
        <v/>
      </c>
      <c r="H150" s="152" t="str">
        <f>Лист1!R144</f>
        <v/>
      </c>
      <c r="I150" s="152" t="str">
        <f>Лист1!V144</f>
        <v/>
      </c>
      <c r="J150" s="152" t="str">
        <f>Лист1!T144</f>
        <v/>
      </c>
      <c r="K150" s="228" t="str">
        <f>IF(AND((Лист1!W144=""),NOT((I149=""))),SUM($K$9:K149),Лист1!W144)</f>
        <v/>
      </c>
      <c r="X150" s="152" t="str">
        <f>Лист1!X144</f>
        <v/>
      </c>
    </row>
    <row r="151" spans="3:24">
      <c r="C151" s="152" t="str">
        <f>IF(AND(K151&lt;&gt;"",K152=""),"Всього", Лист1!O145)</f>
        <v/>
      </c>
      <c r="D151" s="152" t="str">
        <f>Лист1!P145</f>
        <v/>
      </c>
      <c r="E151" s="152" t="str">
        <f>Лист1!Q145</f>
        <v/>
      </c>
      <c r="F151" s="152" t="str">
        <f>Лист1!S145</f>
        <v/>
      </c>
      <c r="G151" s="152" t="str">
        <f>Лист1!U145</f>
        <v/>
      </c>
      <c r="H151" s="152" t="str">
        <f>Лист1!R145</f>
        <v/>
      </c>
      <c r="I151" s="152" t="str">
        <f>Лист1!V145</f>
        <v/>
      </c>
      <c r="J151" s="152" t="str">
        <f>Лист1!T145</f>
        <v/>
      </c>
      <c r="K151" s="228" t="str">
        <f>IF(AND((Лист1!W145=""),NOT((I150=""))),SUM($K$9:K150),Лист1!W145)</f>
        <v/>
      </c>
      <c r="X151" s="152" t="str">
        <f>Лист1!X145</f>
        <v/>
      </c>
    </row>
    <row r="152" spans="3:24">
      <c r="C152" s="152" t="str">
        <f>IF(AND(K152&lt;&gt;"",K153=""),"Всього", Лист1!O146)</f>
        <v/>
      </c>
      <c r="D152" s="152" t="str">
        <f>Лист1!P146</f>
        <v/>
      </c>
      <c r="E152" s="152" t="str">
        <f>Лист1!Q146</f>
        <v/>
      </c>
      <c r="F152" s="152" t="str">
        <f>Лист1!S146</f>
        <v/>
      </c>
      <c r="G152" s="152" t="str">
        <f>Лист1!U146</f>
        <v/>
      </c>
      <c r="H152" s="152" t="str">
        <f>Лист1!R146</f>
        <v/>
      </c>
      <c r="I152" s="152" t="str">
        <f>Лист1!V146</f>
        <v/>
      </c>
      <c r="J152" s="152" t="str">
        <f>Лист1!T146</f>
        <v/>
      </c>
      <c r="K152" s="228" t="str">
        <f>IF(AND((Лист1!W146=""),NOT((I151=""))),SUM($K$9:K151),Лист1!W146)</f>
        <v/>
      </c>
      <c r="X152" s="152" t="str">
        <f>Лист1!X146</f>
        <v/>
      </c>
    </row>
    <row r="153" spans="3:24">
      <c r="C153" s="152" t="str">
        <f>IF(AND(K153&lt;&gt;"",K154=""),"Всього", Лист1!O147)</f>
        <v/>
      </c>
      <c r="D153" s="152" t="str">
        <f>Лист1!P147</f>
        <v/>
      </c>
      <c r="E153" s="152" t="str">
        <f>Лист1!Q147</f>
        <v/>
      </c>
      <c r="F153" s="152" t="str">
        <f>Лист1!S147</f>
        <v/>
      </c>
      <c r="G153" s="152" t="str">
        <f>Лист1!U147</f>
        <v/>
      </c>
      <c r="H153" s="152" t="str">
        <f>Лист1!R147</f>
        <v/>
      </c>
      <c r="I153" s="152" t="str">
        <f>Лист1!V147</f>
        <v/>
      </c>
      <c r="J153" s="152" t="str">
        <f>Лист1!T147</f>
        <v/>
      </c>
      <c r="K153" s="228" t="str">
        <f>IF(AND((Лист1!W147=""),NOT((I152=""))),SUM($K$9:K152),Лист1!W147)</f>
        <v/>
      </c>
      <c r="X153" s="152" t="str">
        <f>Лист1!X147</f>
        <v/>
      </c>
    </row>
    <row r="154" spans="3:24">
      <c r="C154" s="152" t="str">
        <f>IF(AND(K154&lt;&gt;"",K155=""),"Всього", Лист1!O148)</f>
        <v/>
      </c>
      <c r="D154" s="152" t="str">
        <f>Лист1!P148</f>
        <v/>
      </c>
      <c r="E154" s="152" t="str">
        <f>Лист1!Q148</f>
        <v/>
      </c>
      <c r="F154" s="152" t="str">
        <f>Лист1!S148</f>
        <v/>
      </c>
      <c r="G154" s="152" t="str">
        <f>Лист1!U148</f>
        <v/>
      </c>
      <c r="H154" s="152" t="str">
        <f>Лист1!R148</f>
        <v/>
      </c>
      <c r="I154" s="152" t="str">
        <f>Лист1!V148</f>
        <v/>
      </c>
      <c r="J154" s="152" t="str">
        <f>Лист1!T148</f>
        <v/>
      </c>
      <c r="K154" s="228" t="str">
        <f>IF(AND((Лист1!W148=""),NOT((I153=""))),SUM($K$9:K153),Лист1!W148)</f>
        <v/>
      </c>
      <c r="X154" s="152" t="str">
        <f>Лист1!X148</f>
        <v/>
      </c>
    </row>
    <row r="155" spans="3:24">
      <c r="C155" s="152" t="str">
        <f>IF(AND(K155&lt;&gt;"",K156=""),"Всього", Лист1!O149)</f>
        <v/>
      </c>
      <c r="D155" s="152" t="str">
        <f>Лист1!P149</f>
        <v/>
      </c>
      <c r="E155" s="152" t="str">
        <f>Лист1!Q149</f>
        <v/>
      </c>
      <c r="F155" s="152" t="str">
        <f>Лист1!S149</f>
        <v/>
      </c>
      <c r="G155" s="152" t="str">
        <f>Лист1!U149</f>
        <v/>
      </c>
      <c r="H155" s="152" t="str">
        <f>Лист1!R149</f>
        <v/>
      </c>
      <c r="I155" s="152" t="str">
        <f>Лист1!V149</f>
        <v/>
      </c>
      <c r="J155" s="152" t="str">
        <f>Лист1!T149</f>
        <v/>
      </c>
      <c r="K155" s="228" t="str">
        <f>IF(AND((Лист1!W149=""),NOT((I154=""))),SUM($K$9:K154),Лист1!W149)</f>
        <v/>
      </c>
      <c r="X155" s="152" t="str">
        <f>Лист1!X149</f>
        <v/>
      </c>
    </row>
    <row r="156" spans="3:24">
      <c r="C156" s="152" t="str">
        <f>IF(AND(K156&lt;&gt;"",K157=""),"Всього", Лист1!O150)</f>
        <v/>
      </c>
      <c r="D156" s="152" t="str">
        <f>Лист1!P150</f>
        <v/>
      </c>
      <c r="E156" s="152" t="str">
        <f>Лист1!Q150</f>
        <v/>
      </c>
      <c r="F156" s="152" t="str">
        <f>Лист1!S150</f>
        <v/>
      </c>
      <c r="G156" s="152" t="str">
        <f>Лист1!U150</f>
        <v/>
      </c>
      <c r="H156" s="152" t="str">
        <f>Лист1!R150</f>
        <v/>
      </c>
      <c r="I156" s="152" t="str">
        <f>Лист1!V150</f>
        <v/>
      </c>
      <c r="J156" s="152" t="str">
        <f>Лист1!T150</f>
        <v/>
      </c>
      <c r="K156" s="228" t="str">
        <f>IF(AND((Лист1!W150=""),NOT((I155=""))),SUM($K$9:K155),Лист1!W150)</f>
        <v/>
      </c>
      <c r="X156" s="152" t="str">
        <f>Лист1!X150</f>
        <v/>
      </c>
    </row>
    <row r="157" spans="3:24">
      <c r="C157" s="152" t="str">
        <f>IF(AND(K157&lt;&gt;"",K158=""),"Всього", Лист1!O151)</f>
        <v/>
      </c>
      <c r="D157" s="152" t="str">
        <f>Лист1!P151</f>
        <v/>
      </c>
      <c r="E157" s="152" t="str">
        <f>Лист1!Q151</f>
        <v/>
      </c>
      <c r="F157" s="152" t="str">
        <f>Лист1!S151</f>
        <v/>
      </c>
      <c r="G157" s="152" t="str">
        <f>Лист1!U151</f>
        <v/>
      </c>
      <c r="H157" s="152" t="str">
        <f>Лист1!R151</f>
        <v/>
      </c>
      <c r="I157" s="152" t="str">
        <f>Лист1!V151</f>
        <v/>
      </c>
      <c r="J157" s="152" t="str">
        <f>Лист1!T151</f>
        <v/>
      </c>
      <c r="K157" s="228" t="str">
        <f>IF(AND((Лист1!W151=""),NOT((I156=""))),SUM($K$9:K156),Лист1!W151)</f>
        <v/>
      </c>
      <c r="X157" s="152" t="str">
        <f>Лист1!X151</f>
        <v/>
      </c>
    </row>
    <row r="158" spans="3:24">
      <c r="C158" s="152" t="str">
        <f>IF(AND(K158&lt;&gt;"",K159=""),"Всього", Лист1!O152)</f>
        <v/>
      </c>
      <c r="D158" s="152" t="str">
        <f>Лист1!P152</f>
        <v/>
      </c>
      <c r="E158" s="152" t="str">
        <f>Лист1!Q152</f>
        <v/>
      </c>
      <c r="F158" s="152" t="str">
        <f>Лист1!S152</f>
        <v/>
      </c>
      <c r="G158" s="152" t="str">
        <f>Лист1!U152</f>
        <v/>
      </c>
      <c r="H158" s="152" t="str">
        <f>Лист1!R152</f>
        <v/>
      </c>
      <c r="I158" s="152" t="str">
        <f>Лист1!V152</f>
        <v/>
      </c>
      <c r="J158" s="152" t="str">
        <f>Лист1!T152</f>
        <v/>
      </c>
      <c r="K158" s="228" t="str">
        <f>IF(AND((Лист1!W152=""),NOT((I157=""))),SUM($K$9:K157),Лист1!W152)</f>
        <v/>
      </c>
      <c r="X158" s="152" t="str">
        <f>Лист1!X152</f>
        <v/>
      </c>
    </row>
    <row r="159" spans="3:24">
      <c r="C159" s="152" t="str">
        <f>IF(AND(K159&lt;&gt;"",K160=""),"Всього", Лист1!O153)</f>
        <v/>
      </c>
      <c r="D159" s="152" t="str">
        <f>Лист1!P153</f>
        <v/>
      </c>
      <c r="E159" s="152" t="str">
        <f>Лист1!Q153</f>
        <v/>
      </c>
      <c r="F159" s="152" t="str">
        <f>Лист1!S153</f>
        <v/>
      </c>
      <c r="G159" s="152" t="str">
        <f>Лист1!U153</f>
        <v/>
      </c>
      <c r="H159" s="152" t="str">
        <f>Лист1!R153</f>
        <v/>
      </c>
      <c r="I159" s="152" t="str">
        <f>Лист1!V153</f>
        <v/>
      </c>
      <c r="J159" s="152" t="str">
        <f>Лист1!T153</f>
        <v/>
      </c>
      <c r="K159" s="228" t="str">
        <f>IF(AND((Лист1!W153=""),NOT((I158=""))),SUM($K$9:K158),Лист1!W153)</f>
        <v/>
      </c>
      <c r="X159" s="152" t="str">
        <f>Лист1!X153</f>
        <v/>
      </c>
    </row>
    <row r="160" spans="3:24">
      <c r="C160" s="152" t="str">
        <f>IF(AND(K160&lt;&gt;"",K161=""),"Всього", Лист1!O154)</f>
        <v/>
      </c>
      <c r="D160" s="152" t="str">
        <f>Лист1!P154</f>
        <v/>
      </c>
      <c r="E160" s="152" t="str">
        <f>Лист1!Q154</f>
        <v/>
      </c>
      <c r="F160" s="152" t="str">
        <f>Лист1!S154</f>
        <v/>
      </c>
      <c r="G160" s="152" t="str">
        <f>Лист1!U154</f>
        <v/>
      </c>
      <c r="H160" s="152" t="str">
        <f>Лист1!R154</f>
        <v/>
      </c>
      <c r="I160" s="152" t="str">
        <f>Лист1!V154</f>
        <v/>
      </c>
      <c r="J160" s="152" t="str">
        <f>Лист1!T154</f>
        <v/>
      </c>
      <c r="K160" s="228" t="str">
        <f>IF(AND((Лист1!W154=""),NOT((I159=""))),SUM($K$9:K159),Лист1!W154)</f>
        <v/>
      </c>
      <c r="X160" s="152" t="str">
        <f>Лист1!X154</f>
        <v/>
      </c>
    </row>
    <row r="161" spans="3:24">
      <c r="C161" s="152" t="str">
        <f>IF(AND(K161&lt;&gt;"",K162=""),"Всього", Лист1!O155)</f>
        <v/>
      </c>
      <c r="D161" s="152" t="str">
        <f>Лист1!P155</f>
        <v/>
      </c>
      <c r="E161" s="152" t="str">
        <f>Лист1!Q155</f>
        <v/>
      </c>
      <c r="F161" s="152" t="str">
        <f>Лист1!S155</f>
        <v/>
      </c>
      <c r="G161" s="152" t="str">
        <f>Лист1!U155</f>
        <v/>
      </c>
      <c r="H161" s="152" t="str">
        <f>Лист1!R155</f>
        <v/>
      </c>
      <c r="I161" s="152" t="str">
        <f>Лист1!V155</f>
        <v/>
      </c>
      <c r="J161" s="152" t="str">
        <f>Лист1!T155</f>
        <v/>
      </c>
      <c r="K161" s="228" t="str">
        <f>IF(AND((Лист1!W155=""),NOT((I160=""))),SUM($K$9:K160),Лист1!W155)</f>
        <v/>
      </c>
      <c r="X161" s="152" t="str">
        <f>Лист1!X155</f>
        <v/>
      </c>
    </row>
    <row r="162" spans="3:24">
      <c r="C162" s="152" t="str">
        <f>IF(AND(K162&lt;&gt;"",K163=""),"Всього", Лист1!O156)</f>
        <v/>
      </c>
      <c r="D162" s="152" t="str">
        <f>Лист1!P156</f>
        <v/>
      </c>
      <c r="E162" s="152" t="str">
        <f>Лист1!Q156</f>
        <v/>
      </c>
      <c r="F162" s="152" t="str">
        <f>Лист1!S156</f>
        <v/>
      </c>
      <c r="G162" s="152" t="str">
        <f>Лист1!U156</f>
        <v/>
      </c>
      <c r="H162" s="152" t="str">
        <f>Лист1!R156</f>
        <v/>
      </c>
      <c r="I162" s="152" t="str">
        <f>Лист1!V156</f>
        <v/>
      </c>
      <c r="J162" s="152" t="str">
        <f>Лист1!T156</f>
        <v/>
      </c>
      <c r="K162" s="228" t="str">
        <f>IF(AND((Лист1!W156=""),NOT((I161=""))),SUM($K$9:K161),Лист1!W156)</f>
        <v/>
      </c>
      <c r="X162" s="152" t="str">
        <f>Лист1!X156</f>
        <v/>
      </c>
    </row>
    <row r="163" spans="3:24">
      <c r="C163" s="152" t="str">
        <f>IF(AND(K163&lt;&gt;"",K164=""),"Всього", Лист1!O157)</f>
        <v/>
      </c>
      <c r="D163" s="152" t="str">
        <f>Лист1!P157</f>
        <v/>
      </c>
      <c r="E163" s="152" t="str">
        <f>Лист1!Q157</f>
        <v/>
      </c>
      <c r="F163" s="152" t="str">
        <f>Лист1!S157</f>
        <v/>
      </c>
      <c r="G163" s="152" t="str">
        <f>Лист1!U157</f>
        <v/>
      </c>
      <c r="H163" s="152" t="str">
        <f>Лист1!R157</f>
        <v/>
      </c>
      <c r="I163" s="152" t="str">
        <f>Лист1!V157</f>
        <v/>
      </c>
      <c r="J163" s="152" t="str">
        <f>Лист1!T157</f>
        <v/>
      </c>
      <c r="K163" s="228" t="str">
        <f>IF(AND((Лист1!W157=""),NOT((I162=""))),SUM($K$9:K162),Лист1!W157)</f>
        <v/>
      </c>
      <c r="X163" s="152" t="str">
        <f>Лист1!X157</f>
        <v/>
      </c>
    </row>
    <row r="164" spans="3:24">
      <c r="C164" s="152" t="str">
        <f>IF(AND(K164&lt;&gt;"",K165=""),"Всього", Лист1!O158)</f>
        <v/>
      </c>
      <c r="D164" s="152" t="str">
        <f>Лист1!P158</f>
        <v/>
      </c>
      <c r="E164" s="152" t="str">
        <f>Лист1!Q158</f>
        <v/>
      </c>
      <c r="F164" s="152" t="str">
        <f>Лист1!S158</f>
        <v/>
      </c>
      <c r="G164" s="152" t="str">
        <f>Лист1!U158</f>
        <v/>
      </c>
      <c r="H164" s="152" t="str">
        <f>Лист1!R158</f>
        <v/>
      </c>
      <c r="I164" s="152" t="str">
        <f>Лист1!V158</f>
        <v/>
      </c>
      <c r="J164" s="152" t="str">
        <f>Лист1!T158</f>
        <v/>
      </c>
      <c r="K164" s="228" t="str">
        <f>IF(AND((Лист1!W158=""),NOT((I163=""))),SUM($K$9:K163),Лист1!W158)</f>
        <v/>
      </c>
      <c r="X164" s="152" t="str">
        <f>Лист1!X158</f>
        <v/>
      </c>
    </row>
    <row r="165" spans="3:24">
      <c r="C165" s="152" t="str">
        <f>IF(AND(K165&lt;&gt;"",K166=""),"Всього", Лист1!O159)</f>
        <v/>
      </c>
      <c r="D165" s="152" t="str">
        <f>Лист1!P159</f>
        <v/>
      </c>
      <c r="E165" s="152" t="str">
        <f>Лист1!Q159</f>
        <v/>
      </c>
      <c r="F165" s="152" t="str">
        <f>Лист1!S159</f>
        <v/>
      </c>
      <c r="G165" s="152" t="str">
        <f>Лист1!U159</f>
        <v/>
      </c>
      <c r="H165" s="152" t="str">
        <f>Лист1!R159</f>
        <v/>
      </c>
      <c r="I165" s="152" t="str">
        <f>Лист1!V159</f>
        <v/>
      </c>
      <c r="J165" s="152" t="str">
        <f>Лист1!T159</f>
        <v/>
      </c>
      <c r="K165" s="228" t="str">
        <f>IF(AND((Лист1!W159=""),NOT((I164=""))),SUM($K$9:K164),Лист1!W159)</f>
        <v/>
      </c>
      <c r="X165" s="152" t="str">
        <f>Лист1!X159</f>
        <v/>
      </c>
    </row>
    <row r="166" spans="3:24">
      <c r="C166" s="152" t="str">
        <f>IF(AND(K166&lt;&gt;"",K167=""),"Всього", Лист1!O160)</f>
        <v/>
      </c>
      <c r="D166" s="152" t="str">
        <f>Лист1!P160</f>
        <v/>
      </c>
      <c r="E166" s="152" t="str">
        <f>Лист1!Q160</f>
        <v/>
      </c>
      <c r="F166" s="152" t="str">
        <f>Лист1!S160</f>
        <v/>
      </c>
      <c r="G166" s="152" t="str">
        <f>Лист1!U160</f>
        <v/>
      </c>
      <c r="H166" s="152" t="str">
        <f>Лист1!R160</f>
        <v/>
      </c>
      <c r="I166" s="152" t="str">
        <f>Лист1!V160</f>
        <v/>
      </c>
      <c r="J166" s="152" t="str">
        <f>Лист1!T160</f>
        <v/>
      </c>
      <c r="K166" s="228" t="str">
        <f>IF(AND((Лист1!W160=""),NOT((I165=""))),SUM($K$9:K165),Лист1!W160)</f>
        <v/>
      </c>
      <c r="X166" s="152" t="str">
        <f>Лист1!X160</f>
        <v/>
      </c>
    </row>
    <row r="167" spans="3:24">
      <c r="C167" s="152" t="str">
        <f>IF(AND(K167&lt;&gt;"",K168=""),"Всього", Лист1!O161)</f>
        <v/>
      </c>
      <c r="D167" s="152" t="str">
        <f>Лист1!P161</f>
        <v/>
      </c>
      <c r="E167" s="152" t="str">
        <f>Лист1!Q161</f>
        <v/>
      </c>
      <c r="F167" s="152" t="str">
        <f>Лист1!S161</f>
        <v/>
      </c>
      <c r="G167" s="152" t="str">
        <f>Лист1!U161</f>
        <v/>
      </c>
      <c r="H167" s="152" t="str">
        <f>Лист1!R161</f>
        <v/>
      </c>
      <c r="I167" s="152" t="str">
        <f>Лист1!V161</f>
        <v/>
      </c>
      <c r="J167" s="152" t="str">
        <f>Лист1!T161</f>
        <v/>
      </c>
      <c r="K167" s="228" t="str">
        <f>IF(AND((Лист1!W161=""),NOT((I166=""))),SUM($K$9:K166),Лист1!W161)</f>
        <v/>
      </c>
      <c r="X167" s="152" t="str">
        <f>Лист1!X161</f>
        <v/>
      </c>
    </row>
    <row r="168" spans="3:24">
      <c r="C168" s="152" t="str">
        <f>IF(AND(K168&lt;&gt;"",K169=""),"Всього", Лист1!O162)</f>
        <v/>
      </c>
      <c r="D168" s="152" t="str">
        <f>Лист1!P162</f>
        <v/>
      </c>
      <c r="E168" s="152" t="str">
        <f>Лист1!Q162</f>
        <v/>
      </c>
      <c r="F168" s="152" t="str">
        <f>Лист1!S162</f>
        <v/>
      </c>
      <c r="G168" s="152" t="str">
        <f>Лист1!U162</f>
        <v/>
      </c>
      <c r="H168" s="152" t="str">
        <f>Лист1!R162</f>
        <v/>
      </c>
      <c r="I168" s="152" t="str">
        <f>Лист1!V162</f>
        <v/>
      </c>
      <c r="J168" s="152" t="str">
        <f>Лист1!T162</f>
        <v/>
      </c>
      <c r="K168" s="228" t="str">
        <f>IF(AND((Лист1!W162=""),NOT((I167=""))),SUM($K$9:K167),Лист1!W162)</f>
        <v/>
      </c>
      <c r="X168" s="152" t="str">
        <f>Лист1!X162</f>
        <v/>
      </c>
    </row>
    <row r="169" spans="3:24">
      <c r="C169" s="152" t="str">
        <f>IF(AND(K169&lt;&gt;"",K170=""),"Всього", Лист1!O163)</f>
        <v/>
      </c>
      <c r="D169" s="152" t="str">
        <f>Лист1!P163</f>
        <v/>
      </c>
      <c r="E169" s="152" t="str">
        <f>Лист1!Q163</f>
        <v/>
      </c>
      <c r="F169" s="152" t="str">
        <f>Лист1!S163</f>
        <v/>
      </c>
      <c r="G169" s="152" t="str">
        <f>Лист1!U163</f>
        <v/>
      </c>
      <c r="H169" s="152" t="str">
        <f>Лист1!R163</f>
        <v/>
      </c>
      <c r="I169" s="152" t="str">
        <f>Лист1!V163</f>
        <v/>
      </c>
      <c r="J169" s="152" t="str">
        <f>Лист1!T163</f>
        <v/>
      </c>
      <c r="K169" s="228" t="str">
        <f>IF(AND((Лист1!W163=""),NOT((I168=""))),SUM($K$9:K168),Лист1!W163)</f>
        <v/>
      </c>
      <c r="X169" s="152" t="str">
        <f>Лист1!X163</f>
        <v/>
      </c>
    </row>
    <row r="170" spans="3:24">
      <c r="C170" s="152" t="str">
        <f>IF(AND(K170&lt;&gt;"",K171=""),"Всього", Лист1!O164)</f>
        <v/>
      </c>
      <c r="D170" s="152" t="str">
        <f>Лист1!P164</f>
        <v/>
      </c>
      <c r="E170" s="152" t="str">
        <f>Лист1!Q164</f>
        <v/>
      </c>
      <c r="F170" s="152" t="str">
        <f>Лист1!S164</f>
        <v/>
      </c>
      <c r="G170" s="152" t="str">
        <f>Лист1!U164</f>
        <v/>
      </c>
      <c r="H170" s="152" t="str">
        <f>Лист1!R164</f>
        <v/>
      </c>
      <c r="I170" s="152" t="str">
        <f>Лист1!V164</f>
        <v/>
      </c>
      <c r="J170" s="152" t="str">
        <f>Лист1!T164</f>
        <v/>
      </c>
      <c r="K170" s="228" t="str">
        <f>IF(AND((Лист1!W164=""),NOT((I169=""))),SUM($K$9:K169),Лист1!W164)</f>
        <v/>
      </c>
      <c r="X170" s="152" t="str">
        <f>Лист1!X164</f>
        <v/>
      </c>
    </row>
    <row r="171" spans="3:24">
      <c r="C171" s="152" t="str">
        <f>IF(AND(K171&lt;&gt;"",K172=""),"Всього", Лист1!O165)</f>
        <v/>
      </c>
      <c r="D171" s="152" t="str">
        <f>Лист1!P165</f>
        <v/>
      </c>
      <c r="E171" s="152" t="str">
        <f>Лист1!Q165</f>
        <v/>
      </c>
      <c r="F171" s="152" t="str">
        <f>Лист1!S165</f>
        <v/>
      </c>
      <c r="G171" s="152" t="str">
        <f>Лист1!U165</f>
        <v/>
      </c>
      <c r="H171" s="152" t="str">
        <f>Лист1!R165</f>
        <v/>
      </c>
      <c r="I171" s="152" t="str">
        <f>Лист1!V165</f>
        <v/>
      </c>
      <c r="J171" s="152" t="str">
        <f>Лист1!T165</f>
        <v/>
      </c>
      <c r="K171" s="228" t="str">
        <f>IF(AND((Лист1!W165=""),NOT((I170=""))),SUM($K$9:K170),Лист1!W165)</f>
        <v/>
      </c>
      <c r="X171" s="152" t="str">
        <f>Лист1!X165</f>
        <v/>
      </c>
    </row>
    <row r="172" spans="3:24">
      <c r="C172" s="152" t="str">
        <f>IF(AND(K172&lt;&gt;"",K173=""),"Всього", Лист1!O166)</f>
        <v/>
      </c>
      <c r="D172" s="152" t="str">
        <f>Лист1!P166</f>
        <v/>
      </c>
      <c r="E172" s="152" t="str">
        <f>Лист1!Q166</f>
        <v/>
      </c>
      <c r="F172" s="152" t="str">
        <f>Лист1!S166</f>
        <v/>
      </c>
      <c r="G172" s="152" t="str">
        <f>Лист1!U166</f>
        <v/>
      </c>
      <c r="H172" s="152" t="str">
        <f>Лист1!R166</f>
        <v/>
      </c>
      <c r="I172" s="152" t="str">
        <f>Лист1!V166</f>
        <v/>
      </c>
      <c r="J172" s="152" t="str">
        <f>Лист1!T166</f>
        <v/>
      </c>
      <c r="K172" s="228" t="str">
        <f>IF(AND((Лист1!W166=""),NOT((I171=""))),SUM($K$9:K171),Лист1!W166)</f>
        <v/>
      </c>
      <c r="X172" s="152" t="str">
        <f>Лист1!X166</f>
        <v/>
      </c>
    </row>
    <row r="173" spans="3:24">
      <c r="C173" s="152" t="str">
        <f>IF(AND(K173&lt;&gt;"",K174=""),"Всього", Лист1!O167)</f>
        <v/>
      </c>
      <c r="D173" s="152" t="str">
        <f>Лист1!P167</f>
        <v/>
      </c>
      <c r="E173" s="152" t="str">
        <f>Лист1!Q167</f>
        <v/>
      </c>
      <c r="F173" s="152" t="str">
        <f>Лист1!S167</f>
        <v/>
      </c>
      <c r="G173" s="152" t="str">
        <f>Лист1!U167</f>
        <v/>
      </c>
      <c r="H173" s="152" t="str">
        <f>Лист1!R167</f>
        <v/>
      </c>
      <c r="I173" s="152" t="str">
        <f>Лист1!V167</f>
        <v/>
      </c>
      <c r="J173" s="152" t="str">
        <f>Лист1!T167</f>
        <v/>
      </c>
      <c r="K173" s="228" t="str">
        <f>IF(AND((Лист1!W167=""),NOT((I172=""))),SUM($K$9:K172),Лист1!W167)</f>
        <v/>
      </c>
      <c r="X173" s="152" t="str">
        <f>Лист1!X167</f>
        <v/>
      </c>
    </row>
    <row r="174" spans="3:24">
      <c r="C174" s="152" t="str">
        <f>IF(AND(K174&lt;&gt;"",K175=""),"Всього", Лист1!O168)</f>
        <v/>
      </c>
      <c r="D174" s="152" t="str">
        <f>Лист1!P168</f>
        <v/>
      </c>
      <c r="E174" s="152" t="str">
        <f>Лист1!Q168</f>
        <v/>
      </c>
      <c r="F174" s="152" t="str">
        <f>Лист1!S168</f>
        <v/>
      </c>
      <c r="G174" s="152" t="str">
        <f>Лист1!U168</f>
        <v/>
      </c>
      <c r="H174" s="152" t="str">
        <f>Лист1!R168</f>
        <v/>
      </c>
      <c r="I174" s="152" t="str">
        <f>Лист1!V168</f>
        <v/>
      </c>
      <c r="J174" s="152" t="str">
        <f>Лист1!T168</f>
        <v/>
      </c>
      <c r="K174" s="228" t="str">
        <f>IF(AND((Лист1!W168=""),NOT((I173=""))),SUM($K$9:K173),Лист1!W168)</f>
        <v/>
      </c>
      <c r="X174" s="152" t="str">
        <f>Лист1!X168</f>
        <v/>
      </c>
    </row>
    <row r="175" spans="3:24">
      <c r="C175" s="152" t="str">
        <f>IF(AND(K175&lt;&gt;"",K176=""),"Всього", Лист1!O169)</f>
        <v/>
      </c>
      <c r="D175" s="152" t="str">
        <f>Лист1!P169</f>
        <v/>
      </c>
      <c r="E175" s="152" t="str">
        <f>Лист1!Q169</f>
        <v/>
      </c>
      <c r="F175" s="152" t="str">
        <f>Лист1!S169</f>
        <v/>
      </c>
      <c r="G175" s="152" t="str">
        <f>Лист1!U169</f>
        <v/>
      </c>
      <c r="H175" s="152" t="str">
        <f>Лист1!R169</f>
        <v/>
      </c>
      <c r="I175" s="152" t="str">
        <f>Лист1!V169</f>
        <v/>
      </c>
      <c r="J175" s="152" t="str">
        <f>Лист1!T169</f>
        <v/>
      </c>
      <c r="K175" s="228" t="str">
        <f>IF(AND((Лист1!W169=""),NOT((I174=""))),SUM($K$9:K174),Лист1!W169)</f>
        <v/>
      </c>
      <c r="X175" s="152" t="str">
        <f>Лист1!X169</f>
        <v/>
      </c>
    </row>
    <row r="176" spans="3:24">
      <c r="C176" s="152" t="str">
        <f>IF(AND(K176&lt;&gt;"",K177=""),"Всього", Лист1!O170)</f>
        <v/>
      </c>
      <c r="D176" s="152" t="str">
        <f>Лист1!P170</f>
        <v/>
      </c>
      <c r="E176" s="152" t="str">
        <f>Лист1!Q170</f>
        <v/>
      </c>
      <c r="F176" s="152" t="str">
        <f>Лист1!S170</f>
        <v/>
      </c>
      <c r="G176" s="152" t="str">
        <f>Лист1!U170</f>
        <v/>
      </c>
      <c r="H176" s="152" t="str">
        <f>Лист1!R170</f>
        <v/>
      </c>
      <c r="I176" s="152" t="str">
        <f>Лист1!V170</f>
        <v/>
      </c>
      <c r="J176" s="152" t="str">
        <f>Лист1!T170</f>
        <v/>
      </c>
      <c r="K176" s="228" t="str">
        <f>IF(AND((Лист1!W170=""),NOT((I175=""))),SUM($K$9:K175),Лист1!W170)</f>
        <v/>
      </c>
      <c r="X176" s="152" t="str">
        <f>Лист1!X170</f>
        <v/>
      </c>
    </row>
    <row r="177" spans="3:24">
      <c r="C177" s="152" t="str">
        <f>IF(AND(K177&lt;&gt;"",K178=""),"Всього", Лист1!O171)</f>
        <v/>
      </c>
      <c r="D177" s="152" t="str">
        <f>Лист1!P171</f>
        <v/>
      </c>
      <c r="E177" s="152" t="str">
        <f>Лист1!Q171</f>
        <v/>
      </c>
      <c r="F177" s="152" t="str">
        <f>Лист1!S171</f>
        <v/>
      </c>
      <c r="G177" s="152" t="str">
        <f>Лист1!U171</f>
        <v/>
      </c>
      <c r="H177" s="152" t="str">
        <f>Лист1!R171</f>
        <v/>
      </c>
      <c r="I177" s="152" t="str">
        <f>Лист1!V171</f>
        <v/>
      </c>
      <c r="J177" s="152" t="str">
        <f>Лист1!T171</f>
        <v/>
      </c>
      <c r="K177" s="228" t="str">
        <f>IF(AND((Лист1!W171=""),NOT((I176=""))),SUM($K$9:K176),Лист1!W171)</f>
        <v/>
      </c>
      <c r="X177" s="152" t="str">
        <f>Лист1!X171</f>
        <v/>
      </c>
    </row>
    <row r="178" spans="3:24">
      <c r="C178" s="152" t="str">
        <f>IF(AND(K178&lt;&gt;"",K179=""),"Всього", Лист1!O172)</f>
        <v/>
      </c>
      <c r="D178" s="152" t="str">
        <f>Лист1!P172</f>
        <v/>
      </c>
      <c r="E178" s="152" t="str">
        <f>Лист1!Q172</f>
        <v/>
      </c>
      <c r="F178" s="152" t="str">
        <f>Лист1!S172</f>
        <v/>
      </c>
      <c r="G178" s="152" t="str">
        <f>Лист1!U172</f>
        <v/>
      </c>
      <c r="H178" s="152" t="str">
        <f>Лист1!R172</f>
        <v/>
      </c>
      <c r="I178" s="152" t="str">
        <f>Лист1!V172</f>
        <v/>
      </c>
      <c r="J178" s="152" t="str">
        <f>Лист1!T172</f>
        <v/>
      </c>
      <c r="K178" s="228" t="str">
        <f>IF(AND((Лист1!W172=""),NOT((I177=""))),SUM($K$9:K177),Лист1!W172)</f>
        <v/>
      </c>
      <c r="X178" s="152" t="str">
        <f>Лист1!X172</f>
        <v/>
      </c>
    </row>
    <row r="179" spans="3:24">
      <c r="C179" s="152" t="str">
        <f>IF(AND(K179&lt;&gt;"",K180=""),"Всього", Лист1!O173)</f>
        <v/>
      </c>
      <c r="D179" s="152" t="str">
        <f>Лист1!P173</f>
        <v/>
      </c>
      <c r="E179" s="152" t="str">
        <f>Лист1!Q173</f>
        <v/>
      </c>
      <c r="F179" s="152" t="str">
        <f>Лист1!S173</f>
        <v/>
      </c>
      <c r="G179" s="152" t="str">
        <f>Лист1!U173</f>
        <v/>
      </c>
      <c r="H179" s="152" t="str">
        <f>Лист1!R173</f>
        <v/>
      </c>
      <c r="I179" s="152" t="str">
        <f>Лист1!V173</f>
        <v/>
      </c>
      <c r="J179" s="152" t="str">
        <f>Лист1!T173</f>
        <v/>
      </c>
      <c r="K179" s="228" t="str">
        <f>IF(AND((Лист1!W173=""),NOT((I178=""))),SUM($K$9:K178),Лист1!W173)</f>
        <v/>
      </c>
      <c r="X179" s="152" t="str">
        <f>Лист1!X173</f>
        <v/>
      </c>
    </row>
    <row r="180" spans="3:24">
      <c r="C180" s="152" t="str">
        <f>IF(AND(K180&lt;&gt;"",K181=""),"Всього", Лист1!O174)</f>
        <v/>
      </c>
      <c r="D180" s="152" t="str">
        <f>Лист1!P174</f>
        <v/>
      </c>
      <c r="E180" s="152" t="str">
        <f>Лист1!Q174</f>
        <v/>
      </c>
      <c r="F180" s="152" t="str">
        <f>Лист1!S174</f>
        <v/>
      </c>
      <c r="G180" s="152" t="str">
        <f>Лист1!U174</f>
        <v/>
      </c>
      <c r="H180" s="152" t="str">
        <f>Лист1!R174</f>
        <v/>
      </c>
      <c r="I180" s="152" t="str">
        <f>Лист1!V174</f>
        <v/>
      </c>
      <c r="J180" s="152" t="str">
        <f>Лист1!T174</f>
        <v/>
      </c>
      <c r="K180" s="228" t="str">
        <f>IF(AND((Лист1!W174=""),NOT((I179=""))),SUM($K$9:K179),Лист1!W174)</f>
        <v/>
      </c>
      <c r="X180" s="152" t="str">
        <f>Лист1!X174</f>
        <v/>
      </c>
    </row>
    <row r="181" spans="3:24">
      <c r="C181" s="152" t="str">
        <f>IF(AND(K181&lt;&gt;"",K182=""),"Всього", Лист1!O175)</f>
        <v/>
      </c>
      <c r="D181" s="152" t="str">
        <f>Лист1!P175</f>
        <v/>
      </c>
      <c r="E181" s="152" t="str">
        <f>Лист1!Q175</f>
        <v/>
      </c>
      <c r="F181" s="152" t="str">
        <f>Лист1!S175</f>
        <v/>
      </c>
      <c r="G181" s="152" t="str">
        <f>Лист1!U175</f>
        <v/>
      </c>
      <c r="H181" s="152" t="str">
        <f>Лист1!R175</f>
        <v/>
      </c>
      <c r="I181" s="152" t="str">
        <f>Лист1!V175</f>
        <v/>
      </c>
      <c r="J181" s="152" t="str">
        <f>Лист1!T175</f>
        <v/>
      </c>
      <c r="K181" s="228" t="str">
        <f>IF(AND((Лист1!W175=""),NOT((I180=""))),SUM($K$9:K180),Лист1!W175)</f>
        <v/>
      </c>
      <c r="X181" s="152" t="str">
        <f>Лист1!X175</f>
        <v/>
      </c>
    </row>
    <row r="182" spans="3:24">
      <c r="C182" s="152" t="str">
        <f>IF(AND(K182&lt;&gt;"",K183=""),"Всього", Лист1!O176)</f>
        <v/>
      </c>
      <c r="D182" s="152" t="str">
        <f>Лист1!P176</f>
        <v/>
      </c>
      <c r="E182" s="152" t="str">
        <f>Лист1!Q176</f>
        <v/>
      </c>
      <c r="F182" s="152" t="str">
        <f>Лист1!S176</f>
        <v/>
      </c>
      <c r="G182" s="152" t="str">
        <f>Лист1!U176</f>
        <v/>
      </c>
      <c r="H182" s="152" t="str">
        <f>Лист1!R176</f>
        <v/>
      </c>
      <c r="I182" s="152" t="str">
        <f>Лист1!V176</f>
        <v/>
      </c>
      <c r="J182" s="152" t="str">
        <f>Лист1!T176</f>
        <v/>
      </c>
      <c r="K182" s="228" t="str">
        <f>IF(AND((Лист1!W176=""),NOT((I181=""))),SUM($K$9:K181),Лист1!W176)</f>
        <v/>
      </c>
      <c r="X182" s="152" t="str">
        <f>Лист1!X176</f>
        <v/>
      </c>
    </row>
    <row r="183" spans="3:24">
      <c r="C183" s="152" t="str">
        <f>IF(AND(K183&lt;&gt;"",K184=""),"Всього", Лист1!O177)</f>
        <v/>
      </c>
      <c r="D183" s="152" t="str">
        <f>Лист1!P177</f>
        <v/>
      </c>
      <c r="E183" s="152" t="str">
        <f>Лист1!Q177</f>
        <v/>
      </c>
      <c r="F183" s="152" t="str">
        <f>Лист1!S177</f>
        <v/>
      </c>
      <c r="G183" s="152" t="str">
        <f>Лист1!U177</f>
        <v/>
      </c>
      <c r="H183" s="152" t="str">
        <f>Лист1!R177</f>
        <v/>
      </c>
      <c r="I183" s="152" t="str">
        <f>Лист1!V177</f>
        <v/>
      </c>
      <c r="J183" s="152" t="str">
        <f>Лист1!T177</f>
        <v/>
      </c>
      <c r="K183" s="228" t="str">
        <f>IF(AND((Лист1!W177=""),NOT((I182=""))),SUM($K$9:K182),Лист1!W177)</f>
        <v/>
      </c>
      <c r="X183" s="152" t="str">
        <f>Лист1!X177</f>
        <v/>
      </c>
    </row>
    <row r="184" spans="3:24">
      <c r="C184" s="152" t="str">
        <f>IF(AND(K184&lt;&gt;"",K185=""),"Всього", Лист1!O178)</f>
        <v/>
      </c>
      <c r="D184" s="152" t="str">
        <f>Лист1!P178</f>
        <v/>
      </c>
      <c r="E184" s="152" t="str">
        <f>Лист1!Q178</f>
        <v/>
      </c>
      <c r="F184" s="152" t="str">
        <f>Лист1!S178</f>
        <v/>
      </c>
      <c r="G184" s="152" t="str">
        <f>Лист1!U178</f>
        <v/>
      </c>
      <c r="H184" s="152" t="str">
        <f>Лист1!R178</f>
        <v/>
      </c>
      <c r="I184" s="152" t="str">
        <f>Лист1!V178</f>
        <v/>
      </c>
      <c r="J184" s="152" t="str">
        <f>Лист1!T178</f>
        <v/>
      </c>
      <c r="K184" s="228" t="str">
        <f>IF(AND((Лист1!W178=""),NOT((I183=""))),SUM($K$9:K183),Лист1!W178)</f>
        <v/>
      </c>
      <c r="X184" s="152" t="str">
        <f>Лист1!X178</f>
        <v/>
      </c>
    </row>
    <row r="185" spans="3:24">
      <c r="C185" s="152" t="str">
        <f>IF(AND(K185&lt;&gt;"",K186=""),"Всього", Лист1!O179)</f>
        <v/>
      </c>
      <c r="D185" s="152" t="str">
        <f>Лист1!P179</f>
        <v/>
      </c>
      <c r="E185" s="152" t="str">
        <f>Лист1!Q179</f>
        <v/>
      </c>
      <c r="F185" s="152" t="str">
        <f>Лист1!S179</f>
        <v/>
      </c>
      <c r="G185" s="152" t="str">
        <f>Лист1!U179</f>
        <v/>
      </c>
      <c r="H185" s="152" t="str">
        <f>Лист1!R179</f>
        <v/>
      </c>
      <c r="I185" s="152" t="str">
        <f>Лист1!V179</f>
        <v/>
      </c>
      <c r="J185" s="152" t="str">
        <f>Лист1!T179</f>
        <v/>
      </c>
      <c r="K185" s="228" t="str">
        <f>IF(AND((Лист1!W179=""),NOT((I184=""))),SUM($K$9:K184),Лист1!W179)</f>
        <v/>
      </c>
      <c r="X185" s="152" t="str">
        <f>Лист1!X179</f>
        <v/>
      </c>
    </row>
    <row r="186" spans="3:24">
      <c r="C186" s="152" t="str">
        <f>IF(AND(K186&lt;&gt;"",K187=""),"Всього", Лист1!O180)</f>
        <v/>
      </c>
      <c r="D186" s="152" t="str">
        <f>Лист1!P180</f>
        <v/>
      </c>
      <c r="E186" s="152" t="str">
        <f>Лист1!Q180</f>
        <v/>
      </c>
      <c r="F186" s="152" t="str">
        <f>Лист1!S180</f>
        <v/>
      </c>
      <c r="G186" s="152" t="str">
        <f>Лист1!U180</f>
        <v/>
      </c>
      <c r="H186" s="152" t="str">
        <f>Лист1!R180</f>
        <v/>
      </c>
      <c r="I186" s="152" t="str">
        <f>Лист1!V180</f>
        <v/>
      </c>
      <c r="J186" s="152" t="str">
        <f>Лист1!T180</f>
        <v/>
      </c>
      <c r="K186" s="228" t="str">
        <f>IF(AND((Лист1!W180=""),NOT((I185=""))),SUM($K$9:K185),Лист1!W180)</f>
        <v/>
      </c>
      <c r="X186" s="152" t="str">
        <f>Лист1!X180</f>
        <v/>
      </c>
    </row>
    <row r="187" spans="3:24">
      <c r="C187" s="152" t="str">
        <f>IF(AND(K187&lt;&gt;"",K188=""),"Всього", Лист1!O181)</f>
        <v/>
      </c>
      <c r="D187" s="152" t="str">
        <f>Лист1!P181</f>
        <v/>
      </c>
      <c r="E187" s="152" t="str">
        <f>Лист1!Q181</f>
        <v/>
      </c>
      <c r="F187" s="152" t="str">
        <f>Лист1!S181</f>
        <v/>
      </c>
      <c r="G187" s="152" t="str">
        <f>Лист1!U181</f>
        <v/>
      </c>
      <c r="H187" s="152" t="str">
        <f>Лист1!R181</f>
        <v/>
      </c>
      <c r="I187" s="152" t="str">
        <f>Лист1!V181</f>
        <v/>
      </c>
      <c r="J187" s="152" t="str">
        <f>Лист1!T181</f>
        <v/>
      </c>
      <c r="K187" s="228" t="str">
        <f>IF(AND((Лист1!W181=""),NOT((I186=""))),SUM($K$9:K186),Лист1!W181)</f>
        <v/>
      </c>
      <c r="X187" s="152" t="str">
        <f>Лист1!X181</f>
        <v/>
      </c>
    </row>
    <row r="188" spans="3:24">
      <c r="C188" s="152" t="str">
        <f>IF(AND(K188&lt;&gt;"",K189=""),"Всього", Лист1!O182)</f>
        <v/>
      </c>
      <c r="D188" s="152" t="str">
        <f>Лист1!P182</f>
        <v/>
      </c>
      <c r="E188" s="152" t="str">
        <f>Лист1!Q182</f>
        <v/>
      </c>
      <c r="F188" s="152" t="str">
        <f>Лист1!S182</f>
        <v/>
      </c>
      <c r="G188" s="152" t="str">
        <f>Лист1!U182</f>
        <v/>
      </c>
      <c r="H188" s="152" t="str">
        <f>Лист1!R182</f>
        <v/>
      </c>
      <c r="I188" s="152" t="str">
        <f>Лист1!V182</f>
        <v/>
      </c>
      <c r="J188" s="152" t="str">
        <f>Лист1!T182</f>
        <v/>
      </c>
      <c r="K188" s="228" t="str">
        <f>IF(AND((Лист1!W182=""),NOT((I187=""))),SUM($K$9:K187),Лист1!W182)</f>
        <v/>
      </c>
      <c r="X188" s="152" t="str">
        <f>Лист1!X182</f>
        <v/>
      </c>
    </row>
    <row r="189" spans="3:24">
      <c r="C189" s="152" t="str">
        <f>IF(AND(K189&lt;&gt;"",K190=""),"Всього", Лист1!O183)</f>
        <v/>
      </c>
      <c r="D189" s="152" t="str">
        <f>Лист1!P183</f>
        <v/>
      </c>
      <c r="E189" s="152" t="str">
        <f>Лист1!Q183</f>
        <v/>
      </c>
      <c r="F189" s="152" t="str">
        <f>Лист1!S183</f>
        <v/>
      </c>
      <c r="G189" s="152" t="str">
        <f>Лист1!U183</f>
        <v/>
      </c>
      <c r="H189" s="152" t="str">
        <f>Лист1!R183</f>
        <v/>
      </c>
      <c r="I189" s="152" t="str">
        <f>Лист1!V183</f>
        <v/>
      </c>
      <c r="J189" s="152" t="str">
        <f>Лист1!T183</f>
        <v/>
      </c>
      <c r="K189" s="228" t="str">
        <f>IF(AND((Лист1!W183=""),NOT((I188=""))),SUM($K$9:K188),Лист1!W183)</f>
        <v/>
      </c>
      <c r="X189" s="152" t="str">
        <f>Лист1!X183</f>
        <v/>
      </c>
    </row>
    <row r="190" spans="3:24">
      <c r="C190" s="152" t="str">
        <f>IF(AND(K190&lt;&gt;"",K191=""),"Всього", Лист1!O184)</f>
        <v/>
      </c>
      <c r="D190" s="152" t="str">
        <f>Лист1!P184</f>
        <v/>
      </c>
      <c r="E190" s="152" t="str">
        <f>Лист1!Q184</f>
        <v/>
      </c>
      <c r="F190" s="152" t="str">
        <f>Лист1!S184</f>
        <v/>
      </c>
      <c r="G190" s="152" t="str">
        <f>Лист1!U184</f>
        <v/>
      </c>
      <c r="H190" s="152" t="str">
        <f>Лист1!R184</f>
        <v/>
      </c>
      <c r="I190" s="152" t="str">
        <f>Лист1!V184</f>
        <v/>
      </c>
      <c r="J190" s="152" t="str">
        <f>Лист1!T184</f>
        <v/>
      </c>
      <c r="K190" s="228" t="str">
        <f>IF(AND((Лист1!W184=""),NOT((I189=""))),SUM($K$9:K189),Лист1!W184)</f>
        <v/>
      </c>
      <c r="X190" s="152" t="str">
        <f>Лист1!X184</f>
        <v/>
      </c>
    </row>
    <row r="191" spans="3:24">
      <c r="C191" s="152" t="str">
        <f>IF(AND(K191&lt;&gt;"",K192=""),"Всього", Лист1!O185)</f>
        <v/>
      </c>
      <c r="D191" s="152" t="str">
        <f>Лист1!P185</f>
        <v/>
      </c>
      <c r="E191" s="152" t="str">
        <f>Лист1!Q185</f>
        <v/>
      </c>
      <c r="F191" s="152" t="str">
        <f>Лист1!S185</f>
        <v/>
      </c>
      <c r="G191" s="152" t="str">
        <f>Лист1!U185</f>
        <v/>
      </c>
      <c r="H191" s="152" t="str">
        <f>Лист1!R185</f>
        <v/>
      </c>
      <c r="I191" s="152" t="str">
        <f>Лист1!V185</f>
        <v/>
      </c>
      <c r="J191" s="152" t="str">
        <f>Лист1!T185</f>
        <v/>
      </c>
      <c r="K191" s="228" t="str">
        <f>IF(AND((Лист1!W185=""),NOT((I190=""))),SUM($K$9:K190),Лист1!W185)</f>
        <v/>
      </c>
      <c r="X191" s="152" t="str">
        <f>Лист1!X185</f>
        <v/>
      </c>
    </row>
    <row r="192" spans="3:24">
      <c r="C192" s="152" t="str">
        <f>IF(AND(K192&lt;&gt;"",K193=""),"Всього", Лист1!O186)</f>
        <v/>
      </c>
      <c r="D192" s="152" t="str">
        <f>Лист1!P186</f>
        <v/>
      </c>
      <c r="E192" s="152" t="str">
        <f>Лист1!Q186</f>
        <v/>
      </c>
      <c r="F192" s="152" t="str">
        <f>Лист1!S186</f>
        <v/>
      </c>
      <c r="G192" s="152" t="str">
        <f>Лист1!U186</f>
        <v/>
      </c>
      <c r="H192" s="152" t="str">
        <f>Лист1!R186</f>
        <v/>
      </c>
      <c r="I192" s="152" t="str">
        <f>Лист1!V186</f>
        <v/>
      </c>
      <c r="J192" s="152" t="str">
        <f>Лист1!T186</f>
        <v/>
      </c>
      <c r="K192" s="228" t="str">
        <f>IF(AND((Лист1!W186=""),NOT((I191=""))),SUM($K$9:K191),Лист1!W186)</f>
        <v/>
      </c>
      <c r="X192" s="152" t="str">
        <f>Лист1!X186</f>
        <v/>
      </c>
    </row>
    <row r="193" spans="3:24">
      <c r="C193" s="152" t="str">
        <f>IF(AND(K193&lt;&gt;"",K194=""),"Всього", Лист1!O187)</f>
        <v/>
      </c>
      <c r="D193" s="152" t="str">
        <f>Лист1!P187</f>
        <v/>
      </c>
      <c r="E193" s="152" t="str">
        <f>Лист1!Q187</f>
        <v/>
      </c>
      <c r="F193" s="152" t="str">
        <f>Лист1!S187</f>
        <v/>
      </c>
      <c r="G193" s="152" t="str">
        <f>Лист1!U187</f>
        <v/>
      </c>
      <c r="H193" s="152" t="str">
        <f>Лист1!R187</f>
        <v/>
      </c>
      <c r="I193" s="152" t="str">
        <f>Лист1!V187</f>
        <v/>
      </c>
      <c r="J193" s="152" t="str">
        <f>Лист1!T187</f>
        <v/>
      </c>
      <c r="K193" s="228" t="str">
        <f>IF(AND((Лист1!W187=""),NOT((I192=""))),SUM($K$9:K192),Лист1!W187)</f>
        <v/>
      </c>
      <c r="X193" s="152" t="str">
        <f>Лист1!X187</f>
        <v/>
      </c>
    </row>
    <row r="194" spans="3:24">
      <c r="C194" s="152" t="str">
        <f>IF(AND(K194&lt;&gt;"",K195=""),"Всього", Лист1!O188)</f>
        <v/>
      </c>
      <c r="D194" s="152" t="str">
        <f>Лист1!P188</f>
        <v/>
      </c>
      <c r="E194" s="152" t="str">
        <f>Лист1!Q188</f>
        <v/>
      </c>
      <c r="F194" s="152" t="str">
        <f>Лист1!S188</f>
        <v/>
      </c>
      <c r="G194" s="152" t="str">
        <f>Лист1!U188</f>
        <v/>
      </c>
      <c r="H194" s="152" t="str">
        <f>Лист1!R188</f>
        <v/>
      </c>
      <c r="I194" s="152" t="str">
        <f>Лист1!V188</f>
        <v/>
      </c>
      <c r="J194" s="152" t="str">
        <f>Лист1!T188</f>
        <v/>
      </c>
      <c r="K194" s="228" t="str">
        <f>IF(AND((Лист1!W188=""),NOT((I193=""))),SUM($K$9:K193),Лист1!W188)</f>
        <v/>
      </c>
      <c r="X194" s="152" t="str">
        <f>Лист1!X188</f>
        <v/>
      </c>
    </row>
    <row r="195" spans="3:24">
      <c r="C195" s="152" t="str">
        <f>IF(AND(K195&lt;&gt;"",K196=""),"Всього", Лист1!O189)</f>
        <v/>
      </c>
      <c r="D195" s="152" t="str">
        <f>Лист1!P189</f>
        <v/>
      </c>
      <c r="E195" s="152" t="str">
        <f>Лист1!Q189</f>
        <v/>
      </c>
      <c r="F195" s="152" t="str">
        <f>Лист1!S189</f>
        <v/>
      </c>
      <c r="G195" s="152" t="str">
        <f>Лист1!U189</f>
        <v/>
      </c>
      <c r="H195" s="152" t="str">
        <f>Лист1!R189</f>
        <v/>
      </c>
      <c r="I195" s="152" t="str">
        <f>Лист1!V189</f>
        <v/>
      </c>
      <c r="J195" s="152" t="str">
        <f>Лист1!T189</f>
        <v/>
      </c>
      <c r="K195" s="228" t="str">
        <f>IF(AND((Лист1!W189=""),NOT((I194=""))),SUM($K$9:K194),Лист1!W189)</f>
        <v/>
      </c>
      <c r="X195" s="152" t="str">
        <f>Лист1!X189</f>
        <v/>
      </c>
    </row>
    <row r="196" spans="3:24">
      <c r="C196" s="152" t="str">
        <f>IF(AND(K196&lt;&gt;"",K197=""),"Всього", Лист1!O190)</f>
        <v/>
      </c>
      <c r="D196" s="152" t="str">
        <f>Лист1!P190</f>
        <v/>
      </c>
      <c r="E196" s="152" t="str">
        <f>Лист1!Q190</f>
        <v/>
      </c>
      <c r="F196" s="152" t="str">
        <f>Лист1!S190</f>
        <v/>
      </c>
      <c r="G196" s="152" t="str">
        <f>Лист1!U190</f>
        <v/>
      </c>
      <c r="H196" s="152" t="str">
        <f>Лист1!R190</f>
        <v/>
      </c>
      <c r="I196" s="152" t="str">
        <f>Лист1!V190</f>
        <v/>
      </c>
      <c r="J196" s="152" t="str">
        <f>Лист1!T190</f>
        <v/>
      </c>
      <c r="K196" s="228" t="str">
        <f>IF(AND((Лист1!W190=""),NOT((I195=""))),SUM($K$9:K195),Лист1!W190)</f>
        <v/>
      </c>
      <c r="X196" s="152" t="str">
        <f>Лист1!X190</f>
        <v/>
      </c>
    </row>
    <row r="197" spans="3:24">
      <c r="C197" s="152" t="str">
        <f>IF(AND(K197&lt;&gt;"",K198=""),"Всього", Лист1!O191)</f>
        <v/>
      </c>
      <c r="D197" s="152" t="str">
        <f>Лист1!P191</f>
        <v/>
      </c>
      <c r="E197" s="152" t="str">
        <f>Лист1!Q191</f>
        <v/>
      </c>
      <c r="F197" s="152" t="str">
        <f>Лист1!S191</f>
        <v/>
      </c>
      <c r="G197" s="152" t="str">
        <f>Лист1!U191</f>
        <v/>
      </c>
      <c r="H197" s="152" t="str">
        <f>Лист1!R191</f>
        <v/>
      </c>
      <c r="I197" s="152" t="str">
        <f>Лист1!V191</f>
        <v/>
      </c>
      <c r="J197" s="152" t="str">
        <f>Лист1!T191</f>
        <v/>
      </c>
      <c r="K197" s="228" t="str">
        <f>IF(AND((Лист1!W191=""),NOT((I196=""))),SUM($K$9:K196),Лист1!W191)</f>
        <v/>
      </c>
      <c r="X197" s="152" t="str">
        <f>Лист1!X191</f>
        <v/>
      </c>
    </row>
    <row r="198" spans="3:24">
      <c r="C198" s="152" t="str">
        <f>IF(AND(K198&lt;&gt;"",K199=""),"Всього", Лист1!O192)</f>
        <v/>
      </c>
      <c r="D198" s="152" t="str">
        <f>Лист1!P192</f>
        <v/>
      </c>
      <c r="E198" s="152" t="str">
        <f>Лист1!Q192</f>
        <v/>
      </c>
      <c r="F198" s="152" t="str">
        <f>Лист1!S192</f>
        <v/>
      </c>
      <c r="G198" s="152" t="str">
        <f>Лист1!U192</f>
        <v/>
      </c>
      <c r="H198" s="152" t="str">
        <f>Лист1!R192</f>
        <v/>
      </c>
      <c r="I198" s="152" t="str">
        <f>Лист1!V192</f>
        <v/>
      </c>
      <c r="J198" s="152" t="str">
        <f>Лист1!T192</f>
        <v/>
      </c>
      <c r="K198" s="228" t="str">
        <f>IF(AND((Лист1!W192=""),NOT((I197=""))),SUM($K$9:K197),Лист1!W192)</f>
        <v/>
      </c>
      <c r="X198" s="152" t="str">
        <f>Лист1!X192</f>
        <v/>
      </c>
    </row>
    <row r="199" spans="3:24">
      <c r="C199" s="152" t="str">
        <f>IF(AND(K199&lt;&gt;"",K200=""),"Всього", Лист1!O193)</f>
        <v/>
      </c>
      <c r="D199" s="152" t="str">
        <f>Лист1!P193</f>
        <v/>
      </c>
      <c r="E199" s="152" t="str">
        <f>Лист1!Q193</f>
        <v/>
      </c>
      <c r="F199" s="152" t="str">
        <f>Лист1!S193</f>
        <v/>
      </c>
      <c r="G199" s="152" t="str">
        <f>Лист1!U193</f>
        <v/>
      </c>
      <c r="H199" s="152" t="str">
        <f>Лист1!R193</f>
        <v/>
      </c>
      <c r="I199" s="152" t="str">
        <f>Лист1!V193</f>
        <v/>
      </c>
      <c r="J199" s="152" t="str">
        <f>Лист1!T193</f>
        <v/>
      </c>
      <c r="K199" s="228" t="str">
        <f>IF(AND((Лист1!W193=""),NOT((I198=""))),SUM($K$9:K198),Лист1!W193)</f>
        <v/>
      </c>
      <c r="X199" s="152" t="str">
        <f>Лист1!X193</f>
        <v/>
      </c>
    </row>
    <row r="200" spans="3:24">
      <c r="C200" s="152" t="str">
        <f>IF(AND(K200&lt;&gt;"",K201=""),"Всього", Лист1!O194)</f>
        <v/>
      </c>
      <c r="D200" s="152" t="str">
        <f>Лист1!P194</f>
        <v/>
      </c>
      <c r="E200" s="152" t="str">
        <f>Лист1!Q194</f>
        <v/>
      </c>
      <c r="F200" s="152" t="str">
        <f>Лист1!S194</f>
        <v/>
      </c>
      <c r="G200" s="152" t="str">
        <f>Лист1!U194</f>
        <v/>
      </c>
      <c r="H200" s="152" t="str">
        <f>Лист1!R194</f>
        <v/>
      </c>
      <c r="I200" s="152" t="str">
        <f>Лист1!V194</f>
        <v/>
      </c>
      <c r="J200" s="152" t="str">
        <f>Лист1!T194</f>
        <v/>
      </c>
      <c r="K200" s="228" t="str">
        <f>IF(AND((Лист1!W194=""),NOT((I199=""))),SUM($K$9:K199),Лист1!W194)</f>
        <v/>
      </c>
      <c r="X200" s="152" t="str">
        <f>Лист1!X194</f>
        <v/>
      </c>
    </row>
    <row r="201" spans="3:24">
      <c r="C201" s="152" t="str">
        <f>IF(AND(K201&lt;&gt;"",K202=""),"Всього", Лист1!O195)</f>
        <v/>
      </c>
      <c r="D201" s="152" t="str">
        <f>Лист1!P195</f>
        <v/>
      </c>
      <c r="E201" s="152" t="str">
        <f>Лист1!Q195</f>
        <v/>
      </c>
      <c r="F201" s="152" t="str">
        <f>Лист1!S195</f>
        <v/>
      </c>
      <c r="G201" s="152" t="str">
        <f>Лист1!U195</f>
        <v/>
      </c>
      <c r="H201" s="152" t="str">
        <f>Лист1!R195</f>
        <v/>
      </c>
      <c r="I201" s="152" t="str">
        <f>Лист1!V195</f>
        <v/>
      </c>
      <c r="J201" s="152" t="str">
        <f>Лист1!T195</f>
        <v/>
      </c>
      <c r="K201" s="228" t="str">
        <f>IF(AND((Лист1!W195=""),NOT((I200=""))),SUM($K$9:K200),Лист1!W195)</f>
        <v/>
      </c>
      <c r="X201" s="152" t="str">
        <f>Лист1!X195</f>
        <v/>
      </c>
    </row>
    <row r="202" spans="3:24">
      <c r="C202" s="152" t="str">
        <f>IF(AND(K202&lt;&gt;"",K203=""),"Всього", Лист1!O196)</f>
        <v/>
      </c>
      <c r="D202" s="152" t="str">
        <f>Лист1!P196</f>
        <v/>
      </c>
      <c r="E202" s="152" t="str">
        <f>Лист1!Q196</f>
        <v/>
      </c>
      <c r="F202" s="152" t="str">
        <f>Лист1!S196</f>
        <v/>
      </c>
      <c r="G202" s="152" t="str">
        <f>Лист1!U196</f>
        <v/>
      </c>
      <c r="H202" s="152" t="str">
        <f>Лист1!R196</f>
        <v/>
      </c>
      <c r="I202" s="152" t="str">
        <f>Лист1!V196</f>
        <v/>
      </c>
      <c r="J202" s="152" t="str">
        <f>Лист1!T196</f>
        <v/>
      </c>
      <c r="K202" s="228" t="str">
        <f>IF(AND((Лист1!W196=""),NOT((I201=""))),SUM($K$9:K201),Лист1!W196)</f>
        <v/>
      </c>
      <c r="X202" s="152" t="str">
        <f>Лист1!X196</f>
        <v/>
      </c>
    </row>
    <row r="203" spans="3:24">
      <c r="C203" s="152" t="str">
        <f>IF(AND(K203&lt;&gt;"",K204=""),"Всього", Лист1!O197)</f>
        <v/>
      </c>
      <c r="D203" s="152" t="str">
        <f>Лист1!P197</f>
        <v/>
      </c>
      <c r="E203" s="152" t="str">
        <f>Лист1!Q197</f>
        <v/>
      </c>
      <c r="F203" s="152" t="str">
        <f>Лист1!S197</f>
        <v/>
      </c>
      <c r="G203" s="152" t="str">
        <f>Лист1!U197</f>
        <v/>
      </c>
      <c r="H203" s="152" t="str">
        <f>Лист1!R197</f>
        <v/>
      </c>
      <c r="I203" s="152" t="str">
        <f>Лист1!V197</f>
        <v/>
      </c>
      <c r="J203" s="152" t="str">
        <f>Лист1!T197</f>
        <v/>
      </c>
      <c r="K203" s="228" t="str">
        <f>IF(AND((Лист1!W197=""),NOT((I202=""))),SUM($K$9:K202),Лист1!W197)</f>
        <v/>
      </c>
      <c r="X203" s="152" t="str">
        <f>Лист1!X197</f>
        <v/>
      </c>
    </row>
    <row r="204" spans="3:24">
      <c r="C204" s="152" t="str">
        <f>IF(AND(K204&lt;&gt;"",K205=""),"Всього", Лист1!O198)</f>
        <v/>
      </c>
      <c r="D204" s="152" t="str">
        <f>Лист1!P198</f>
        <v/>
      </c>
      <c r="E204" s="152" t="str">
        <f>Лист1!Q198</f>
        <v/>
      </c>
      <c r="F204" s="152" t="str">
        <f>Лист1!S198</f>
        <v/>
      </c>
      <c r="G204" s="152" t="str">
        <f>Лист1!U198</f>
        <v/>
      </c>
      <c r="H204" s="152" t="str">
        <f>Лист1!R198</f>
        <v/>
      </c>
      <c r="I204" s="152" t="str">
        <f>Лист1!V198</f>
        <v/>
      </c>
      <c r="J204" s="152" t="str">
        <f>Лист1!T198</f>
        <v/>
      </c>
      <c r="K204" s="228" t="str">
        <f>IF(AND((Лист1!W198=""),NOT((I203=""))),SUM($K$9:K203),Лист1!W198)</f>
        <v/>
      </c>
      <c r="X204" s="152" t="str">
        <f>Лист1!X198</f>
        <v/>
      </c>
    </row>
    <row r="205" spans="3:24">
      <c r="C205" s="152" t="str">
        <f>IF(AND(K205&lt;&gt;"",K206=""),"Всього", Лист1!O199)</f>
        <v/>
      </c>
      <c r="D205" s="152" t="str">
        <f>Лист1!P199</f>
        <v/>
      </c>
      <c r="E205" s="152" t="str">
        <f>Лист1!Q199</f>
        <v/>
      </c>
      <c r="F205" s="152" t="str">
        <f>Лист1!S199</f>
        <v/>
      </c>
      <c r="G205" s="152" t="str">
        <f>Лист1!U199</f>
        <v/>
      </c>
      <c r="H205" s="152" t="str">
        <f>Лист1!R199</f>
        <v/>
      </c>
      <c r="I205" s="152" t="str">
        <f>Лист1!V199</f>
        <v/>
      </c>
      <c r="J205" s="152" t="str">
        <f>Лист1!T199</f>
        <v/>
      </c>
      <c r="K205" s="228" t="str">
        <f>IF(AND((Лист1!W199=""),NOT((I204=""))),SUM($K$9:K204),Лист1!W199)</f>
        <v/>
      </c>
      <c r="X205" s="152" t="str">
        <f>Лист1!X199</f>
        <v/>
      </c>
    </row>
    <row r="206" spans="3:24">
      <c r="C206" s="152" t="str">
        <f>IF(AND(K206&lt;&gt;"",K207=""),"Всього", Лист1!O200)</f>
        <v/>
      </c>
      <c r="D206" s="152" t="str">
        <f>Лист1!P200</f>
        <v/>
      </c>
      <c r="E206" s="152" t="str">
        <f>Лист1!Q200</f>
        <v/>
      </c>
      <c r="F206" s="152" t="str">
        <f>Лист1!S200</f>
        <v/>
      </c>
      <c r="G206" s="152" t="str">
        <f>Лист1!U200</f>
        <v/>
      </c>
      <c r="H206" s="152" t="str">
        <f>Лист1!R200</f>
        <v/>
      </c>
      <c r="I206" s="152" t="str">
        <f>Лист1!V200</f>
        <v/>
      </c>
      <c r="J206" s="152" t="str">
        <f>Лист1!T200</f>
        <v/>
      </c>
      <c r="K206" s="228" t="str">
        <f>IF(AND((Лист1!W200=""),NOT((I205=""))),SUM($K$9:K205),Лист1!W200)</f>
        <v/>
      </c>
      <c r="X206" s="152" t="str">
        <f>Лист1!X200</f>
        <v/>
      </c>
    </row>
    <row r="207" spans="3:24">
      <c r="C207" s="152" t="str">
        <f>IF(AND(K207&lt;&gt;"",K208=""),"Всього", Лист1!O201)</f>
        <v/>
      </c>
      <c r="D207" s="152" t="str">
        <f>Лист1!P201</f>
        <v/>
      </c>
      <c r="E207" s="152" t="str">
        <f>Лист1!Q201</f>
        <v/>
      </c>
      <c r="F207" s="152" t="str">
        <f>Лист1!S201</f>
        <v/>
      </c>
      <c r="G207" s="152" t="str">
        <f>Лист1!U201</f>
        <v/>
      </c>
      <c r="H207" s="152" t="str">
        <f>Лист1!R201</f>
        <v/>
      </c>
      <c r="I207" s="152" t="str">
        <f>Лист1!V201</f>
        <v/>
      </c>
      <c r="J207" s="152" t="str">
        <f>Лист1!T201</f>
        <v/>
      </c>
      <c r="K207" s="228" t="str">
        <f>IF(AND((Лист1!W201=""),NOT((I206=""))),SUM($K$9:K206),Лист1!W201)</f>
        <v/>
      </c>
      <c r="X207" s="152" t="str">
        <f>Лист1!X201</f>
        <v/>
      </c>
    </row>
    <row r="208" spans="3:24">
      <c r="C208" s="152" t="str">
        <f>IF(AND(K208&lt;&gt;"",K209=""),"Всього", Лист1!O202)</f>
        <v/>
      </c>
      <c r="D208" s="152" t="str">
        <f>Лист1!P202</f>
        <v/>
      </c>
      <c r="E208" s="152" t="str">
        <f>Лист1!Q202</f>
        <v/>
      </c>
      <c r="F208" s="152" t="str">
        <f>Лист1!S202</f>
        <v/>
      </c>
      <c r="G208" s="152" t="str">
        <f>Лист1!U202</f>
        <v/>
      </c>
      <c r="H208" s="152" t="str">
        <f>Лист1!R202</f>
        <v/>
      </c>
      <c r="I208" s="152" t="str">
        <f>Лист1!V202</f>
        <v/>
      </c>
      <c r="J208" s="152" t="str">
        <f>Лист1!T202</f>
        <v/>
      </c>
      <c r="K208" s="228" t="str">
        <f>IF(AND((Лист1!W202=""),NOT((I207=""))),SUM($K$9:K207),Лист1!W202)</f>
        <v/>
      </c>
      <c r="X208" s="152" t="str">
        <f>Лист1!X202</f>
        <v/>
      </c>
    </row>
    <row r="209" spans="3:24">
      <c r="C209" s="152" t="str">
        <f>IF(AND(K209&lt;&gt;"",K210=""),"Всього", Лист1!O203)</f>
        <v/>
      </c>
      <c r="D209" s="152" t="str">
        <f>Лист1!P203</f>
        <v/>
      </c>
      <c r="E209" s="152" t="str">
        <f>Лист1!Q203</f>
        <v/>
      </c>
      <c r="F209" s="152" t="str">
        <f>Лист1!S203</f>
        <v/>
      </c>
      <c r="G209" s="152" t="str">
        <f>Лист1!U203</f>
        <v/>
      </c>
      <c r="H209" s="152" t="str">
        <f>Лист1!R203</f>
        <v/>
      </c>
      <c r="I209" s="152" t="str">
        <f>Лист1!V203</f>
        <v/>
      </c>
      <c r="J209" s="152" t="str">
        <f>Лист1!T203</f>
        <v/>
      </c>
      <c r="K209" s="228" t="str">
        <f>IF(AND((Лист1!W203=""),NOT((I208=""))),SUM($K$9:K208),Лист1!W203)</f>
        <v/>
      </c>
      <c r="X209" s="152" t="str">
        <f>Лист1!X203</f>
        <v/>
      </c>
    </row>
    <row r="210" spans="3:24">
      <c r="C210" s="152" t="str">
        <f>IF(AND(K210&lt;&gt;"",K211=""),"Всього", Лист1!O204)</f>
        <v/>
      </c>
      <c r="D210" s="152" t="str">
        <f>Лист1!P204</f>
        <v/>
      </c>
      <c r="E210" s="152" t="str">
        <f>Лист1!Q204</f>
        <v/>
      </c>
      <c r="F210" s="152" t="str">
        <f>Лист1!S204</f>
        <v/>
      </c>
      <c r="G210" s="152" t="str">
        <f>Лист1!U204</f>
        <v/>
      </c>
      <c r="H210" s="152" t="str">
        <f>Лист1!R204</f>
        <v/>
      </c>
      <c r="I210" s="152" t="str">
        <f>Лист1!V204</f>
        <v/>
      </c>
      <c r="J210" s="152" t="str">
        <f>Лист1!T204</f>
        <v/>
      </c>
      <c r="K210" s="228" t="str">
        <f>IF(AND((Лист1!W204=""),NOT((I209=""))),SUM($K$9:K209),Лист1!W204)</f>
        <v/>
      </c>
      <c r="X210" s="152" t="str">
        <f>Лист1!X204</f>
        <v/>
      </c>
    </row>
    <row r="211" spans="3:24">
      <c r="C211" s="152" t="str">
        <f>IF(AND(K211&lt;&gt;"",K212=""),"Всього", Лист1!O205)</f>
        <v/>
      </c>
      <c r="D211" s="152" t="str">
        <f>Лист1!P205</f>
        <v/>
      </c>
      <c r="E211" s="152" t="str">
        <f>Лист1!Q205</f>
        <v/>
      </c>
      <c r="F211" s="152" t="str">
        <f>Лист1!S205</f>
        <v/>
      </c>
      <c r="G211" s="152" t="str">
        <f>Лист1!U205</f>
        <v/>
      </c>
      <c r="H211" s="152" t="str">
        <f>Лист1!R205</f>
        <v/>
      </c>
      <c r="I211" s="152" t="str">
        <f>Лист1!V205</f>
        <v/>
      </c>
      <c r="J211" s="152" t="str">
        <f>Лист1!T205</f>
        <v/>
      </c>
      <c r="K211" s="228" t="str">
        <f>IF(AND((Лист1!W205=""),NOT((I210=""))),SUM($K$9:K210),Лист1!W205)</f>
        <v/>
      </c>
      <c r="X211" s="152" t="str">
        <f>Лист1!X205</f>
        <v/>
      </c>
    </row>
    <row r="212" spans="3:24">
      <c r="C212" s="152" t="str">
        <f>IF(AND(K212&lt;&gt;"",K213=""),"Всього", Лист1!O206)</f>
        <v/>
      </c>
      <c r="D212" s="152" t="str">
        <f>Лист1!P206</f>
        <v/>
      </c>
      <c r="E212" s="152" t="str">
        <f>Лист1!Q206</f>
        <v/>
      </c>
      <c r="F212" s="152" t="str">
        <f>Лист1!S206</f>
        <v/>
      </c>
      <c r="G212" s="152" t="str">
        <f>Лист1!U206</f>
        <v/>
      </c>
      <c r="H212" s="152" t="str">
        <f>Лист1!R206</f>
        <v/>
      </c>
      <c r="I212" s="152" t="str">
        <f>Лист1!V206</f>
        <v/>
      </c>
      <c r="J212" s="152" t="str">
        <f>Лист1!T206</f>
        <v/>
      </c>
      <c r="K212" s="228" t="str">
        <f>IF(AND((Лист1!W206=""),NOT((I211=""))),SUM($K$9:K211),Лист1!W206)</f>
        <v/>
      </c>
      <c r="X212" s="152" t="str">
        <f>Лист1!X206</f>
        <v/>
      </c>
    </row>
    <row r="213" spans="3:24">
      <c r="C213" s="152" t="str">
        <f>IF(AND(K213&lt;&gt;"",K214=""),"Всього", Лист1!O207)</f>
        <v/>
      </c>
      <c r="D213" s="152" t="str">
        <f>Лист1!P207</f>
        <v/>
      </c>
      <c r="E213" s="152" t="str">
        <f>Лист1!Q207</f>
        <v/>
      </c>
      <c r="F213" s="152" t="str">
        <f>Лист1!S207</f>
        <v/>
      </c>
      <c r="G213" s="152" t="str">
        <f>Лист1!U207</f>
        <v/>
      </c>
      <c r="H213" s="152" t="str">
        <f>Лист1!R207</f>
        <v/>
      </c>
      <c r="I213" s="152" t="str">
        <f>Лист1!V207</f>
        <v/>
      </c>
      <c r="J213" s="152" t="str">
        <f>Лист1!T207</f>
        <v/>
      </c>
      <c r="K213" s="228" t="str">
        <f>IF(AND((Лист1!W207=""),NOT((I212=""))),SUM($K$9:K212),Лист1!W207)</f>
        <v/>
      </c>
      <c r="X213" s="152" t="str">
        <f>Лист1!X207</f>
        <v/>
      </c>
    </row>
    <row r="214" spans="3:24">
      <c r="C214" s="152" t="str">
        <f>IF(AND(K214&lt;&gt;"",K215=""),"Всього", Лист1!O208)</f>
        <v/>
      </c>
      <c r="D214" s="152" t="str">
        <f>Лист1!P208</f>
        <v/>
      </c>
      <c r="E214" s="152" t="str">
        <f>Лист1!Q208</f>
        <v/>
      </c>
      <c r="F214" s="152" t="str">
        <f>Лист1!S208</f>
        <v/>
      </c>
      <c r="G214" s="152" t="str">
        <f>Лист1!U208</f>
        <v/>
      </c>
      <c r="H214" s="152" t="str">
        <f>Лист1!R208</f>
        <v/>
      </c>
      <c r="I214" s="152" t="str">
        <f>Лист1!V208</f>
        <v/>
      </c>
      <c r="J214" s="152" t="str">
        <f>Лист1!T208</f>
        <v/>
      </c>
      <c r="K214" s="228" t="str">
        <f>IF(AND((Лист1!W208=""),NOT((I213=""))),SUM($K$9:K213),Лист1!W208)</f>
        <v/>
      </c>
      <c r="X214" s="152" t="str">
        <f>Лист1!X208</f>
        <v/>
      </c>
    </row>
    <row r="215" spans="3:24">
      <c r="C215" s="152" t="str">
        <f>IF(AND(K215&lt;&gt;"",K216=""),"Всього", Лист1!O209)</f>
        <v/>
      </c>
      <c r="D215" s="152" t="str">
        <f>Лист1!P209</f>
        <v/>
      </c>
      <c r="E215" s="152" t="str">
        <f>Лист1!Q209</f>
        <v/>
      </c>
      <c r="F215" s="152" t="str">
        <f>Лист1!S209</f>
        <v/>
      </c>
      <c r="G215" s="152" t="str">
        <f>Лист1!U209</f>
        <v/>
      </c>
      <c r="H215" s="152" t="str">
        <f>Лист1!R209</f>
        <v/>
      </c>
      <c r="I215" s="152" t="str">
        <f>Лист1!V209</f>
        <v/>
      </c>
      <c r="J215" s="152" t="str">
        <f>Лист1!T209</f>
        <v/>
      </c>
      <c r="K215" s="228" t="str">
        <f>IF(AND((Лист1!W209=""),NOT((I214=""))),SUM($K$9:K214),Лист1!W209)</f>
        <v/>
      </c>
      <c r="X215" s="152" t="str">
        <f>Лист1!X209</f>
        <v/>
      </c>
    </row>
    <row r="216" spans="3:24">
      <c r="C216" s="152" t="str">
        <f>IF(AND(K216&lt;&gt;"",K217=""),"Всього", Лист1!O210)</f>
        <v/>
      </c>
      <c r="D216" s="152" t="str">
        <f>Лист1!P210</f>
        <v/>
      </c>
      <c r="E216" s="152" t="str">
        <f>Лист1!Q210</f>
        <v/>
      </c>
      <c r="F216" s="152" t="str">
        <f>Лист1!S210</f>
        <v/>
      </c>
      <c r="G216" s="152" t="str">
        <f>Лист1!U210</f>
        <v/>
      </c>
      <c r="H216" s="152" t="str">
        <f>Лист1!R210</f>
        <v/>
      </c>
      <c r="I216" s="152" t="str">
        <f>Лист1!V210</f>
        <v/>
      </c>
      <c r="J216" s="152" t="str">
        <f>Лист1!T210</f>
        <v/>
      </c>
      <c r="K216" s="228" t="str">
        <f>IF(AND((Лист1!W210=""),NOT((I215=""))),SUM($K$9:K215),Лист1!W210)</f>
        <v/>
      </c>
      <c r="X216" s="152" t="str">
        <f>Лист1!X210</f>
        <v/>
      </c>
    </row>
    <row r="217" spans="3:24">
      <c r="C217" s="152" t="str">
        <f>IF(AND(K217&lt;&gt;"",K218=""),"Всього", Лист1!O211)</f>
        <v/>
      </c>
      <c r="D217" s="152" t="str">
        <f>Лист1!P211</f>
        <v/>
      </c>
      <c r="E217" s="152" t="str">
        <f>Лист1!Q211</f>
        <v/>
      </c>
      <c r="F217" s="152" t="str">
        <f>Лист1!S211</f>
        <v/>
      </c>
      <c r="G217" s="152" t="str">
        <f>Лист1!U211</f>
        <v/>
      </c>
      <c r="H217" s="152" t="str">
        <f>Лист1!R211</f>
        <v/>
      </c>
      <c r="I217" s="152" t="str">
        <f>Лист1!V211</f>
        <v/>
      </c>
      <c r="J217" s="152" t="str">
        <f>Лист1!T211</f>
        <v/>
      </c>
      <c r="K217" s="228" t="str">
        <f>IF(AND((Лист1!W211=""),NOT((I216=""))),SUM($K$9:K216),Лист1!W211)</f>
        <v/>
      </c>
      <c r="X217" s="152" t="str">
        <f>Лист1!X211</f>
        <v/>
      </c>
    </row>
    <row r="218" spans="3:24">
      <c r="C218" s="152" t="str">
        <f>IF(AND(K218&lt;&gt;"",K219=""),"Всього", Лист1!O212)</f>
        <v/>
      </c>
      <c r="D218" s="152" t="str">
        <f>Лист1!P212</f>
        <v/>
      </c>
      <c r="E218" s="152" t="str">
        <f>Лист1!Q212</f>
        <v/>
      </c>
      <c r="F218" s="152" t="str">
        <f>Лист1!S212</f>
        <v/>
      </c>
      <c r="G218" s="152" t="str">
        <f>Лист1!U212</f>
        <v/>
      </c>
      <c r="H218" s="152" t="str">
        <f>Лист1!R212</f>
        <v/>
      </c>
      <c r="I218" s="152" t="str">
        <f>Лист1!V212</f>
        <v/>
      </c>
      <c r="J218" s="152" t="str">
        <f>Лист1!T212</f>
        <v/>
      </c>
      <c r="K218" s="228" t="str">
        <f>IF(AND((Лист1!W212=""),NOT((I217=""))),SUM($K$9:K217),Лист1!W212)</f>
        <v/>
      </c>
      <c r="X218" s="152" t="str">
        <f>Лист1!X212</f>
        <v/>
      </c>
    </row>
    <row r="219" spans="3:24">
      <c r="C219" s="152" t="str">
        <f>IF(AND(K219&lt;&gt;"",K220=""),"Всього", Лист1!O213)</f>
        <v/>
      </c>
      <c r="D219" s="152" t="str">
        <f>Лист1!P213</f>
        <v/>
      </c>
      <c r="E219" s="152" t="str">
        <f>Лист1!Q213</f>
        <v/>
      </c>
      <c r="F219" s="152" t="str">
        <f>Лист1!S213</f>
        <v/>
      </c>
      <c r="G219" s="152" t="str">
        <f>Лист1!U213</f>
        <v/>
      </c>
      <c r="H219" s="152" t="str">
        <f>Лист1!R213</f>
        <v/>
      </c>
      <c r="I219" s="152" t="str">
        <f>Лист1!V213</f>
        <v/>
      </c>
      <c r="J219" s="152" t="str">
        <f>Лист1!T213</f>
        <v/>
      </c>
      <c r="K219" s="228" t="str">
        <f>IF(AND((Лист1!W213=""),NOT((I218=""))),SUM($K$9:K218),Лист1!W213)</f>
        <v/>
      </c>
      <c r="X219" s="152" t="str">
        <f>Лист1!X213</f>
        <v/>
      </c>
    </row>
    <row r="220" spans="3:24">
      <c r="C220" s="152" t="str">
        <f>IF(AND(K220&lt;&gt;"",K221=""),"Всього", Лист1!O214)</f>
        <v/>
      </c>
      <c r="D220" s="152" t="str">
        <f>Лист1!P214</f>
        <v/>
      </c>
      <c r="E220" s="152" t="str">
        <f>Лист1!Q214</f>
        <v/>
      </c>
      <c r="F220" s="152" t="str">
        <f>Лист1!S214</f>
        <v/>
      </c>
      <c r="G220" s="152" t="str">
        <f>Лист1!U214</f>
        <v/>
      </c>
      <c r="H220" s="152" t="str">
        <f>Лист1!R214</f>
        <v/>
      </c>
      <c r="I220" s="152" t="str">
        <f>Лист1!V214</f>
        <v/>
      </c>
      <c r="J220" s="152" t="str">
        <f>Лист1!T214</f>
        <v/>
      </c>
      <c r="K220" s="228" t="str">
        <f>IF(AND((Лист1!W214=""),NOT((I219=""))),SUM($K$9:K219),Лист1!W214)</f>
        <v/>
      </c>
      <c r="X220" s="152" t="str">
        <f>Лист1!X214</f>
        <v/>
      </c>
    </row>
    <row r="221" spans="3:24">
      <c r="C221" s="152" t="str">
        <f>IF(AND(K221&lt;&gt;"",K222=""),"Всього", Лист1!O215)</f>
        <v/>
      </c>
      <c r="D221" s="152" t="str">
        <f>Лист1!P215</f>
        <v/>
      </c>
      <c r="E221" s="152" t="str">
        <f>Лист1!Q215</f>
        <v/>
      </c>
      <c r="F221" s="152" t="str">
        <f>Лист1!S215</f>
        <v/>
      </c>
      <c r="G221" s="152" t="str">
        <f>Лист1!U215</f>
        <v/>
      </c>
      <c r="H221" s="152" t="str">
        <f>Лист1!R215</f>
        <v/>
      </c>
      <c r="I221" s="152" t="str">
        <f>Лист1!V215</f>
        <v/>
      </c>
      <c r="J221" s="152" t="str">
        <f>Лист1!T215</f>
        <v/>
      </c>
      <c r="K221" s="228" t="str">
        <f>IF(AND((Лист1!W215=""),NOT((I220=""))),SUM($K$9:K220),Лист1!W215)</f>
        <v/>
      </c>
      <c r="X221" s="152" t="str">
        <f>Лист1!X215</f>
        <v/>
      </c>
    </row>
    <row r="222" spans="3:24">
      <c r="C222" s="152" t="str">
        <f>IF(AND(K222&lt;&gt;"",K223=""),"Всього", Лист1!O216)</f>
        <v/>
      </c>
      <c r="D222" s="152" t="str">
        <f>Лист1!P216</f>
        <v/>
      </c>
      <c r="E222" s="152" t="str">
        <f>Лист1!Q216</f>
        <v/>
      </c>
      <c r="F222" s="152" t="str">
        <f>Лист1!S216</f>
        <v/>
      </c>
      <c r="G222" s="152" t="str">
        <f>Лист1!U216</f>
        <v/>
      </c>
      <c r="H222" s="152" t="str">
        <f>Лист1!R216</f>
        <v/>
      </c>
      <c r="I222" s="152" t="str">
        <f>Лист1!V216</f>
        <v/>
      </c>
      <c r="J222" s="152" t="str">
        <f>Лист1!T216</f>
        <v/>
      </c>
      <c r="K222" s="228" t="str">
        <f>IF(AND((Лист1!W216=""),NOT((I221=""))),SUM($K$9:K221),Лист1!W216)</f>
        <v/>
      </c>
      <c r="X222" s="152" t="str">
        <f>Лист1!X216</f>
        <v/>
      </c>
    </row>
    <row r="223" spans="3:24">
      <c r="C223" s="152" t="str">
        <f>IF(AND(K223&lt;&gt;"",K224=""),"Всього", Лист1!O217)</f>
        <v/>
      </c>
      <c r="D223" s="152" t="str">
        <f>Лист1!P217</f>
        <v/>
      </c>
      <c r="E223" s="152" t="str">
        <f>Лист1!Q217</f>
        <v/>
      </c>
      <c r="F223" s="152" t="str">
        <f>Лист1!S217</f>
        <v/>
      </c>
      <c r="G223" s="152" t="str">
        <f>Лист1!U217</f>
        <v/>
      </c>
      <c r="H223" s="152" t="str">
        <f>Лист1!R217</f>
        <v/>
      </c>
      <c r="I223" s="152" t="str">
        <f>Лист1!V217</f>
        <v/>
      </c>
      <c r="J223" s="152" t="str">
        <f>Лист1!T217</f>
        <v/>
      </c>
      <c r="K223" s="228" t="str">
        <f>IF(AND((Лист1!W217=""),NOT((I222=""))),SUM($K$9:K222),Лист1!W217)</f>
        <v/>
      </c>
      <c r="X223" s="152" t="str">
        <f>Лист1!X217</f>
        <v/>
      </c>
    </row>
    <row r="224" spans="3:24">
      <c r="C224" s="152" t="str">
        <f>IF(AND(K224&lt;&gt;"",K225=""),"Всього", Лист1!O218)</f>
        <v/>
      </c>
      <c r="D224" s="152" t="str">
        <f>Лист1!P218</f>
        <v/>
      </c>
      <c r="E224" s="152" t="str">
        <f>Лист1!Q218</f>
        <v/>
      </c>
      <c r="F224" s="152" t="str">
        <f>Лист1!S218</f>
        <v/>
      </c>
      <c r="G224" s="152" t="str">
        <f>Лист1!U218</f>
        <v/>
      </c>
      <c r="H224" s="152" t="str">
        <f>Лист1!R218</f>
        <v/>
      </c>
      <c r="I224" s="152" t="str">
        <f>Лист1!V218</f>
        <v/>
      </c>
      <c r="J224" s="152" t="str">
        <f>Лист1!T218</f>
        <v/>
      </c>
      <c r="K224" s="228" t="str">
        <f>IF(AND((Лист1!W218=""),NOT((I223=""))),SUM($K$9:K223),Лист1!W218)</f>
        <v/>
      </c>
      <c r="X224" s="152" t="str">
        <f>Лист1!X218</f>
        <v/>
      </c>
    </row>
    <row r="225" spans="3:24">
      <c r="C225" s="152" t="str">
        <f>IF(AND(K225&lt;&gt;"",K226=""),"Всього", Лист1!O219)</f>
        <v/>
      </c>
      <c r="D225" s="152" t="str">
        <f>Лист1!P219</f>
        <v/>
      </c>
      <c r="E225" s="152" t="str">
        <f>Лист1!Q219</f>
        <v/>
      </c>
      <c r="F225" s="152" t="str">
        <f>Лист1!S219</f>
        <v/>
      </c>
      <c r="G225" s="152" t="str">
        <f>Лист1!U219</f>
        <v/>
      </c>
      <c r="H225" s="152" t="str">
        <f>Лист1!R219</f>
        <v/>
      </c>
      <c r="I225" s="152" t="str">
        <f>Лист1!V219</f>
        <v/>
      </c>
      <c r="J225" s="152" t="str">
        <f>Лист1!T219</f>
        <v/>
      </c>
      <c r="K225" s="228" t="str">
        <f>IF(AND((Лист1!W219=""),NOT((I224=""))),SUM($K$9:K224),Лист1!W219)</f>
        <v/>
      </c>
      <c r="X225" s="152" t="str">
        <f>Лист1!X219</f>
        <v/>
      </c>
    </row>
    <row r="226" spans="3:24">
      <c r="C226" s="152" t="str">
        <f>IF(AND(K226&lt;&gt;"",K227=""),"Всього", Лист1!O220)</f>
        <v/>
      </c>
      <c r="D226" s="152" t="str">
        <f>Лист1!P220</f>
        <v/>
      </c>
      <c r="E226" s="152" t="str">
        <f>Лист1!Q220</f>
        <v/>
      </c>
      <c r="F226" s="152" t="str">
        <f>Лист1!S220</f>
        <v/>
      </c>
      <c r="G226" s="152" t="str">
        <f>IF(Лист1!T220&lt;&gt;"",Лист1!B220,"")</f>
        <v/>
      </c>
      <c r="H226" s="152" t="str">
        <f>Лист1!R220</f>
        <v/>
      </c>
      <c r="I226" s="152" t="str">
        <f>Лист1!V220</f>
        <v/>
      </c>
      <c r="J226" s="152" t="str">
        <f>Лист1!T220</f>
        <v/>
      </c>
      <c r="K226" s="228" t="str">
        <f>IF(AND((Лист1!W220=""),NOT((I225=""))),SUM($K$9:K225),Лист1!W220)</f>
        <v/>
      </c>
      <c r="X226" s="152" t="str">
        <f>Лист1!X220</f>
        <v/>
      </c>
    </row>
    <row r="227" spans="3:24">
      <c r="C227" s="152" t="str">
        <f>IF(AND(K227&lt;&gt;"",K228=""),"Всього", Лист1!O221)</f>
        <v/>
      </c>
      <c r="D227" s="152" t="str">
        <f>Лист1!P221</f>
        <v/>
      </c>
      <c r="E227" s="152" t="str">
        <f>Лист1!Q221</f>
        <v/>
      </c>
      <c r="F227" s="152" t="str">
        <f>Лист1!S221</f>
        <v/>
      </c>
      <c r="G227" s="152" t="str">
        <f>IF(Лист1!T221&lt;&gt;"",Лист1!B221,"")</f>
        <v/>
      </c>
      <c r="H227" s="152" t="str">
        <f>Лист1!R221</f>
        <v/>
      </c>
      <c r="I227" s="152" t="str">
        <f>Лист1!V221</f>
        <v/>
      </c>
      <c r="J227" s="152" t="str">
        <f>Лист1!T221</f>
        <v/>
      </c>
      <c r="K227" s="228" t="str">
        <f>IF(AND((Лист1!W221=""),NOT((I226=""))),SUM($K$9:K226),Лист1!W221)</f>
        <v/>
      </c>
      <c r="X227" s="152" t="str">
        <f>Лист1!X221</f>
        <v/>
      </c>
    </row>
    <row r="228" spans="3:24">
      <c r="C228" s="152" t="str">
        <f>IF(AND(K228&lt;&gt;"",K229=""),"Всього", Лист1!O222)</f>
        <v/>
      </c>
      <c r="D228" s="152" t="str">
        <f>Лист1!P222</f>
        <v/>
      </c>
      <c r="E228" s="152" t="str">
        <f>Лист1!Q222</f>
        <v/>
      </c>
      <c r="F228" s="152" t="str">
        <f>Лист1!S222</f>
        <v/>
      </c>
      <c r="G228" s="152" t="str">
        <f>IF(Лист1!T222&lt;&gt;"",Лист1!B222,"")</f>
        <v/>
      </c>
      <c r="H228" s="152" t="str">
        <f>Лист1!R222</f>
        <v/>
      </c>
      <c r="I228" s="152" t="str">
        <f>Лист1!V222</f>
        <v/>
      </c>
      <c r="J228" s="152" t="str">
        <f>Лист1!T222</f>
        <v/>
      </c>
      <c r="K228" s="228" t="str">
        <f>IF(AND((Лист1!W222=""),NOT((I227=""))),SUM($K$9:K227),Лист1!W222)</f>
        <v/>
      </c>
      <c r="X228" s="152" t="str">
        <f>Лист1!X222</f>
        <v/>
      </c>
    </row>
    <row r="229" spans="3:24">
      <c r="C229" s="152" t="str">
        <f>IF(AND(K229&lt;&gt;"",K230=""),"Всього", Лист1!O223)</f>
        <v/>
      </c>
      <c r="D229" s="152" t="str">
        <f>Лист1!P223</f>
        <v/>
      </c>
      <c r="E229" s="152" t="str">
        <f>Лист1!Q223</f>
        <v/>
      </c>
      <c r="F229" s="152" t="str">
        <f>Лист1!S223</f>
        <v/>
      </c>
      <c r="G229" s="152" t="str">
        <f>IF(Лист1!T223&lt;&gt;"",Лист1!B223,"")</f>
        <v/>
      </c>
      <c r="H229" s="152" t="str">
        <f>Лист1!R223</f>
        <v/>
      </c>
      <c r="I229" s="152" t="str">
        <f>Лист1!V223</f>
        <v/>
      </c>
      <c r="J229" s="152" t="str">
        <f>Лист1!T223</f>
        <v/>
      </c>
      <c r="K229" s="228" t="str">
        <f>IF(AND((Лист1!W223=""),NOT((I228=""))),SUM($K$9:K228),Лист1!W223)</f>
        <v/>
      </c>
      <c r="X229" s="152" t="str">
        <f>Лист1!X223</f>
        <v/>
      </c>
    </row>
    <row r="230" spans="3:24">
      <c r="C230" s="152" t="str">
        <f>IF(AND(K230&lt;&gt;"",K231=""),"Всього", Лист1!O224)</f>
        <v/>
      </c>
      <c r="D230" s="152" t="str">
        <f>Лист1!P224</f>
        <v/>
      </c>
      <c r="E230" s="152" t="str">
        <f>Лист1!Q224</f>
        <v/>
      </c>
      <c r="F230" s="152" t="str">
        <f>Лист1!S224</f>
        <v/>
      </c>
      <c r="G230" s="152" t="str">
        <f>IF(Лист1!T224&lt;&gt;"",Лист1!B224,"")</f>
        <v/>
      </c>
      <c r="H230" s="152" t="str">
        <f>Лист1!R224</f>
        <v/>
      </c>
      <c r="I230" s="152" t="str">
        <f>Лист1!V224</f>
        <v/>
      </c>
      <c r="J230" s="152" t="str">
        <f>Лист1!T224</f>
        <v/>
      </c>
      <c r="K230" s="228" t="str">
        <f>IF(AND((Лист1!W224=""),NOT((I229=""))),SUM($K$9:K229),Лист1!W224)</f>
        <v/>
      </c>
      <c r="X230" s="152" t="str">
        <f>Лист1!X224</f>
        <v/>
      </c>
    </row>
    <row r="231" spans="3:24">
      <c r="C231" s="152" t="str">
        <f>IF(AND(K231&lt;&gt;"",K232=""),"Всього", Лист1!O225)</f>
        <v/>
      </c>
      <c r="D231" s="152" t="str">
        <f>Лист1!P225</f>
        <v/>
      </c>
      <c r="E231" s="152" t="str">
        <f>Лист1!Q225</f>
        <v/>
      </c>
      <c r="F231" s="152" t="str">
        <f>Лист1!S225</f>
        <v/>
      </c>
      <c r="G231" s="152" t="str">
        <f>IF(Лист1!T225&lt;&gt;"",Лист1!B225,"")</f>
        <v/>
      </c>
      <c r="H231" s="152" t="str">
        <f>Лист1!R225</f>
        <v/>
      </c>
      <c r="I231" s="152" t="str">
        <f>Лист1!V225</f>
        <v/>
      </c>
      <c r="J231" s="152" t="str">
        <f>Лист1!T225</f>
        <v/>
      </c>
      <c r="K231" s="228" t="str">
        <f>IF(AND((Лист1!W225=""),NOT((I230=""))),SUM($K$9:K230),Лист1!W225)</f>
        <v/>
      </c>
      <c r="X231" s="152" t="str">
        <f>Лист1!X225</f>
        <v/>
      </c>
    </row>
    <row r="232" spans="3:24">
      <c r="C232" s="152" t="str">
        <f>IF(AND(K232&lt;&gt;"",K233=""),"Всього", Лист1!O226)</f>
        <v/>
      </c>
      <c r="D232" s="152" t="str">
        <f>Лист1!P226</f>
        <v/>
      </c>
      <c r="E232" s="152" t="str">
        <f>Лист1!Q226</f>
        <v/>
      </c>
      <c r="F232" s="152" t="str">
        <f>Лист1!S226</f>
        <v/>
      </c>
      <c r="G232" s="152" t="str">
        <f>IF(Лист1!T226&lt;&gt;"",Лист1!B226,"")</f>
        <v/>
      </c>
      <c r="H232" s="152" t="str">
        <f>Лист1!R226</f>
        <v/>
      </c>
      <c r="I232" s="152" t="str">
        <f>Лист1!V226</f>
        <v/>
      </c>
      <c r="J232" s="152" t="str">
        <f>Лист1!T226</f>
        <v/>
      </c>
      <c r="K232" s="228" t="str">
        <f>IF(AND((Лист1!W226=""),NOT((I231=""))),SUM($K$9:K231),Лист1!W226)</f>
        <v/>
      </c>
      <c r="X232" s="152" t="str">
        <f>Лист1!X226</f>
        <v/>
      </c>
    </row>
    <row r="233" spans="3:24">
      <c r="C233" s="152" t="str">
        <f>IF(AND(K233&lt;&gt;"",K234=""),"Всього", Лист1!O227)</f>
        <v/>
      </c>
      <c r="D233" s="152" t="str">
        <f>Лист1!P227</f>
        <v/>
      </c>
      <c r="E233" s="152" t="str">
        <f>Лист1!Q227</f>
        <v/>
      </c>
      <c r="F233" s="152" t="str">
        <f>Лист1!S227</f>
        <v/>
      </c>
      <c r="G233" s="152" t="str">
        <f>IF(Лист1!T227&lt;&gt;"",Лист1!B227,"")</f>
        <v/>
      </c>
      <c r="H233" s="152" t="str">
        <f>Лист1!R227</f>
        <v/>
      </c>
      <c r="I233" s="152" t="str">
        <f>Лист1!V227</f>
        <v/>
      </c>
      <c r="J233" s="152" t="str">
        <f>Лист1!T227</f>
        <v/>
      </c>
      <c r="K233" s="228" t="str">
        <f>IF(AND((Лист1!W227=""),NOT((I232=""))),SUM($K$9:K232),Лист1!W227)</f>
        <v/>
      </c>
      <c r="X233" s="152" t="str">
        <f>Лист1!X227</f>
        <v/>
      </c>
    </row>
    <row r="234" spans="3:24">
      <c r="C234" s="152" t="str">
        <f>IF(AND(K234&lt;&gt;"",K235=""),"Всього", Лист1!O228)</f>
        <v/>
      </c>
      <c r="D234" s="152" t="str">
        <f>Лист1!P228</f>
        <v/>
      </c>
      <c r="E234" s="152" t="str">
        <f>Лист1!Q228</f>
        <v/>
      </c>
      <c r="F234" s="152" t="str">
        <f>Лист1!S228</f>
        <v/>
      </c>
      <c r="G234" s="152" t="str">
        <f>IF(Лист1!T228&lt;&gt;"",Лист1!B228,"")</f>
        <v/>
      </c>
      <c r="H234" s="152" t="str">
        <f>Лист1!R228</f>
        <v/>
      </c>
      <c r="I234" s="152" t="str">
        <f>Лист1!V228</f>
        <v/>
      </c>
      <c r="J234" s="152" t="str">
        <f>Лист1!T228</f>
        <v/>
      </c>
      <c r="K234" s="228" t="str">
        <f>IF(AND((Лист1!W228=""),NOT((I233=""))),SUM($K$9:K233),Лист1!W228)</f>
        <v/>
      </c>
      <c r="X234" s="152" t="str">
        <f>Лист1!X228</f>
        <v/>
      </c>
    </row>
    <row r="235" spans="3:24">
      <c r="C235" s="152" t="str">
        <f>IF(AND(K235&lt;&gt;"",K236=""),"Всього", Лист1!O229)</f>
        <v/>
      </c>
      <c r="D235" s="152" t="str">
        <f>Лист1!P229</f>
        <v/>
      </c>
      <c r="E235" s="152" t="str">
        <f>Лист1!Q229</f>
        <v/>
      </c>
      <c r="F235" s="152" t="str">
        <f>Лист1!S229</f>
        <v/>
      </c>
      <c r="G235" s="152" t="str">
        <f>IF(Лист1!T229&lt;&gt;"",Лист1!B229,"")</f>
        <v/>
      </c>
      <c r="H235" s="152" t="str">
        <f>Лист1!R229</f>
        <v/>
      </c>
      <c r="I235" s="152" t="str">
        <f>Лист1!V229</f>
        <v/>
      </c>
      <c r="J235" s="152" t="str">
        <f>Лист1!T229</f>
        <v/>
      </c>
      <c r="K235" s="228" t="str">
        <f>IF(AND((Лист1!W229=""),NOT((I234=""))),SUM($K$9:K234),Лист1!W229)</f>
        <v/>
      </c>
      <c r="X235" s="152" t="str">
        <f>Лист1!X229</f>
        <v/>
      </c>
    </row>
    <row r="236" spans="3:24">
      <c r="C236" s="152" t="str">
        <f>IF(AND(K236&lt;&gt;"",K237=""),"Всього", Лист1!O230)</f>
        <v/>
      </c>
      <c r="D236" s="152" t="str">
        <f>Лист1!P230</f>
        <v/>
      </c>
      <c r="E236" s="152" t="str">
        <f>Лист1!Q230</f>
        <v/>
      </c>
      <c r="F236" s="152" t="str">
        <f>Лист1!S230</f>
        <v/>
      </c>
      <c r="G236" s="152" t="str">
        <f>IF(Лист1!T230&lt;&gt;"",Лист1!B230,"")</f>
        <v/>
      </c>
      <c r="H236" s="152" t="str">
        <f>Лист1!R230</f>
        <v/>
      </c>
      <c r="I236" s="152" t="str">
        <f>Лист1!V230</f>
        <v/>
      </c>
      <c r="J236" s="152" t="str">
        <f>Лист1!T230</f>
        <v/>
      </c>
      <c r="K236" s="228" t="str">
        <f>IF(AND((Лист1!W230=""),NOT((I235=""))),SUM($K$9:K235),Лист1!W230)</f>
        <v/>
      </c>
      <c r="X236" s="152" t="str">
        <f>Лист1!X230</f>
        <v/>
      </c>
    </row>
    <row r="237" spans="3:24">
      <c r="C237" s="152" t="str">
        <f>IF(AND(K237&lt;&gt;"",K238=""),"Всього", Лист1!O231)</f>
        <v/>
      </c>
      <c r="D237" s="152" t="str">
        <f>Лист1!P231</f>
        <v/>
      </c>
      <c r="E237" s="152" t="str">
        <f>Лист1!Q231</f>
        <v/>
      </c>
      <c r="F237" s="152" t="str">
        <f>Лист1!S231</f>
        <v/>
      </c>
      <c r="G237" s="152" t="str">
        <f>IF(Лист1!T231&lt;&gt;"",Лист1!B231,"")</f>
        <v/>
      </c>
      <c r="H237" s="152" t="str">
        <f>Лист1!R231</f>
        <v/>
      </c>
      <c r="I237" s="152" t="str">
        <f>Лист1!V231</f>
        <v/>
      </c>
      <c r="J237" s="152" t="str">
        <f>Лист1!T231</f>
        <v/>
      </c>
      <c r="K237" s="228" t="str">
        <f>IF(AND((Лист1!W231=""),NOT((I236=""))),SUM($K$9:K236),Лист1!W231)</f>
        <v/>
      </c>
      <c r="X237" s="152" t="str">
        <f>Лист1!X231</f>
        <v/>
      </c>
    </row>
    <row r="238" spans="3:24">
      <c r="C238" s="152" t="str">
        <f>IF(AND(K238&lt;&gt;"",K239=""),"Всього", Лист1!O232)</f>
        <v/>
      </c>
      <c r="D238" s="152" t="str">
        <f>Лист1!P232</f>
        <v/>
      </c>
      <c r="E238" s="152" t="str">
        <f>Лист1!Q232</f>
        <v/>
      </c>
      <c r="F238" s="152" t="str">
        <f>Лист1!S232</f>
        <v/>
      </c>
      <c r="G238" s="152" t="str">
        <f>IF(Лист1!T232&lt;&gt;"",Лист1!B240,"")</f>
        <v/>
      </c>
      <c r="H238" s="152" t="str">
        <f>Лист1!R232</f>
        <v/>
      </c>
      <c r="I238" s="152" t="str">
        <f>Лист1!V232</f>
        <v/>
      </c>
      <c r="J238" s="152" t="str">
        <f>Лист1!T232</f>
        <v/>
      </c>
      <c r="K238" s="228" t="str">
        <f>IF(AND((Лист1!W232=""),NOT((I237=""))),SUM($K$9:K237),Лист1!W232)</f>
        <v/>
      </c>
      <c r="X238" s="152" t="str">
        <f>Лист1!X232</f>
        <v/>
      </c>
    </row>
    <row r="239" spans="3:24">
      <c r="C239" s="152" t="str">
        <f>IF(AND(K239&lt;&gt;"",K240=""),"Всього", Лист1!O233)</f>
        <v/>
      </c>
      <c r="D239" s="152" t="str">
        <f>Лист1!P233</f>
        <v/>
      </c>
      <c r="E239" s="152" t="str">
        <f>Лист1!Q233</f>
        <v/>
      </c>
      <c r="F239" s="152" t="str">
        <f>Лист1!S233</f>
        <v/>
      </c>
      <c r="G239" s="152" t="str">
        <f>IF(Лист1!T233&lt;&gt;"",Лист1!B233,"")</f>
        <v/>
      </c>
      <c r="H239" s="152" t="str">
        <f>Лист1!R233</f>
        <v/>
      </c>
      <c r="I239" s="152" t="str">
        <f>Лист1!V233</f>
        <v/>
      </c>
      <c r="J239" s="152" t="str">
        <f>Лист1!T233</f>
        <v/>
      </c>
      <c r="K239" s="228" t="str">
        <f>IF(AND((Лист1!W233=""),NOT((I238=""))),SUM($K$9:K238),Лист1!W233)</f>
        <v/>
      </c>
      <c r="X239" s="152" t="str">
        <f>Лист1!X233</f>
        <v/>
      </c>
    </row>
    <row r="240" spans="3:24">
      <c r="C240" s="152" t="str">
        <f>IF(AND(K240&lt;&gt;"",K241=""),"Всього", Лист1!O234)</f>
        <v/>
      </c>
      <c r="D240" s="152" t="str">
        <f>Лист1!P234</f>
        <v/>
      </c>
      <c r="E240" s="152" t="str">
        <f>Лист1!Q234</f>
        <v/>
      </c>
      <c r="F240" s="152" t="str">
        <f>Лист1!S234</f>
        <v/>
      </c>
      <c r="G240" s="152" t="str">
        <f>IF(Лист1!T234&lt;&gt;"",Лист1!B234,"")</f>
        <v/>
      </c>
      <c r="H240" s="152" t="str">
        <f>Лист1!R234</f>
        <v/>
      </c>
      <c r="I240" s="152" t="str">
        <f>Лист1!V234</f>
        <v/>
      </c>
      <c r="J240" s="152" t="str">
        <f>Лист1!T234</f>
        <v/>
      </c>
      <c r="K240" s="228" t="str">
        <f>IF(AND((Лист1!W234=""),NOT((I239=""))),SUM($K$9:K239),Лист1!W234)</f>
        <v/>
      </c>
      <c r="X240" s="152" t="str">
        <f>Лист1!X234</f>
        <v/>
      </c>
    </row>
    <row r="241" spans="3:24">
      <c r="C241" s="152" t="str">
        <f>IF(AND(K241&lt;&gt;"",K242=""),"Всього", Лист1!O235)</f>
        <v/>
      </c>
      <c r="D241" s="152" t="str">
        <f>Лист1!P235</f>
        <v/>
      </c>
      <c r="E241" s="152" t="str">
        <f>Лист1!Q235</f>
        <v/>
      </c>
      <c r="F241" s="152" t="str">
        <f>Лист1!S235</f>
        <v/>
      </c>
      <c r="G241" s="152" t="str">
        <f>IF(Лист1!T235&lt;&gt;"",Лист1!B235,"")</f>
        <v/>
      </c>
      <c r="H241" s="152" t="str">
        <f>Лист1!R235</f>
        <v/>
      </c>
      <c r="I241" s="152" t="str">
        <f>Лист1!V235</f>
        <v/>
      </c>
      <c r="J241" s="152" t="str">
        <f>Лист1!T235</f>
        <v/>
      </c>
      <c r="K241" s="228" t="str">
        <f>IF(AND((Лист1!W235=""),NOT((I240=""))),SUM($K$9:K240),Лист1!W235)</f>
        <v/>
      </c>
      <c r="X241" s="152" t="str">
        <f>Лист1!X235</f>
        <v/>
      </c>
    </row>
    <row r="242" spans="3:24">
      <c r="C242" s="152" t="str">
        <f>IF(AND(K242&lt;&gt;"",K243=""),"Всього", Лист1!O236)</f>
        <v/>
      </c>
      <c r="D242" s="152" t="str">
        <f>Лист1!P236</f>
        <v/>
      </c>
      <c r="E242" s="152" t="str">
        <f>Лист1!Q236</f>
        <v/>
      </c>
      <c r="F242" s="152" t="str">
        <f>Лист1!S236</f>
        <v/>
      </c>
      <c r="G242" s="152" t="str">
        <f>IF(Лист1!T236&lt;&gt;"",Лист1!B236,"")</f>
        <v/>
      </c>
      <c r="H242" s="152" t="str">
        <f>Лист1!R236</f>
        <v/>
      </c>
      <c r="I242" s="152" t="str">
        <f>Лист1!V236</f>
        <v/>
      </c>
      <c r="J242" s="152" t="str">
        <f>Лист1!T236</f>
        <v/>
      </c>
      <c r="K242" s="228" t="str">
        <f>IF(AND((Лист1!W236=""),NOT((I241=""))),SUM($K$9:K241),Лист1!W236)</f>
        <v/>
      </c>
      <c r="X242" s="152" t="str">
        <f>Лист1!X236</f>
        <v/>
      </c>
    </row>
    <row r="243" spans="3:24">
      <c r="C243" s="152" t="str">
        <f>IF(AND(K243&lt;&gt;"",K244=""),"Всього", Лист1!O237)</f>
        <v/>
      </c>
      <c r="D243" s="152" t="str">
        <f>Лист1!P237</f>
        <v/>
      </c>
      <c r="E243" s="152" t="str">
        <f>Лист1!Q237</f>
        <v/>
      </c>
      <c r="F243" s="152" t="str">
        <f>Лист1!S237</f>
        <v/>
      </c>
      <c r="G243" s="152" t="str">
        <f>IF(Лист1!T237&lt;&gt;"",Лист1!B237,"")</f>
        <v/>
      </c>
      <c r="H243" s="152" t="str">
        <f>Лист1!R237</f>
        <v/>
      </c>
      <c r="I243" s="152" t="str">
        <f>Лист1!V237</f>
        <v/>
      </c>
      <c r="J243" s="152" t="str">
        <f>Лист1!T237</f>
        <v/>
      </c>
      <c r="K243" s="228" t="str">
        <f>IF(AND((Лист1!W237=""),NOT((I242=""))),SUM($K$9:K242),Лист1!W237)</f>
        <v/>
      </c>
      <c r="X243" s="152" t="str">
        <f>Лист1!X237</f>
        <v/>
      </c>
    </row>
    <row r="244" spans="3:24">
      <c r="C244" s="152" t="str">
        <f>IF(AND(K244&lt;&gt;"",K245=""),"Всього", Лист1!O238)</f>
        <v/>
      </c>
      <c r="D244" s="152" t="str">
        <f>Лист1!P238</f>
        <v/>
      </c>
      <c r="E244" s="152" t="str">
        <f>Лист1!Q238</f>
        <v/>
      </c>
      <c r="F244" s="152" t="str">
        <f>Лист1!S238</f>
        <v/>
      </c>
      <c r="G244" s="152" t="str">
        <f>IF(Лист1!T238&lt;&gt;"",Лист1!B238,"")</f>
        <v/>
      </c>
      <c r="H244" s="152" t="str">
        <f>Лист1!R238</f>
        <v/>
      </c>
      <c r="I244" s="152" t="str">
        <f>Лист1!V238</f>
        <v/>
      </c>
      <c r="J244" s="152" t="str">
        <f>Лист1!T238</f>
        <v/>
      </c>
      <c r="K244" s="228" t="str">
        <f>IF(AND((Лист1!W238=""),NOT((I243=""))),SUM($K$9:K243),Лист1!W238)</f>
        <v/>
      </c>
      <c r="X244" s="152" t="str">
        <f>Лист1!X238</f>
        <v/>
      </c>
    </row>
    <row r="245" spans="3:24">
      <c r="C245" s="152" t="str">
        <f>IF(AND(K245&lt;&gt;"",K246=""),"Всього", Лист1!O239)</f>
        <v/>
      </c>
      <c r="D245" s="152" t="str">
        <f>Лист1!P239</f>
        <v/>
      </c>
      <c r="E245" s="152" t="str">
        <f>Лист1!Q239</f>
        <v/>
      </c>
      <c r="F245" s="152" t="str">
        <f>Лист1!S239</f>
        <v/>
      </c>
      <c r="G245" s="152" t="str">
        <f>IF(Лист1!T239&lt;&gt;"",Лист1!B239,"")</f>
        <v/>
      </c>
      <c r="H245" s="152" t="str">
        <f>Лист1!R239</f>
        <v/>
      </c>
      <c r="I245" s="152" t="str">
        <f>Лист1!V239</f>
        <v/>
      </c>
      <c r="J245" s="152" t="str">
        <f>Лист1!T239</f>
        <v/>
      </c>
      <c r="K245" s="228" t="str">
        <f>IF(AND((Лист1!W239=""),NOT((I244=""))),SUM($K$9:K244),Лист1!W239)</f>
        <v/>
      </c>
      <c r="X245" s="152" t="str">
        <f>Лист1!X239</f>
        <v/>
      </c>
    </row>
    <row r="246" spans="3:24">
      <c r="C246" s="152" t="str">
        <f>IF(AND(K246&lt;&gt;"",K247=""),"Всього", Лист1!O240)</f>
        <v/>
      </c>
      <c r="D246" s="152" t="str">
        <f>Лист1!P240</f>
        <v/>
      </c>
      <c r="E246" s="152" t="str">
        <f>Лист1!Q240</f>
        <v/>
      </c>
      <c r="F246" s="152" t="str">
        <f>Лист1!S240</f>
        <v/>
      </c>
      <c r="G246" s="152" t="str">
        <f>IF(Лист1!T240&lt;&gt;"",Лист1!#REF!,"")</f>
        <v/>
      </c>
      <c r="H246" s="152" t="str">
        <f>Лист1!R240</f>
        <v/>
      </c>
      <c r="I246" s="152" t="str">
        <f>Лист1!V240</f>
        <v/>
      </c>
      <c r="J246" s="152" t="str">
        <f>Лист1!T240</f>
        <v/>
      </c>
      <c r="K246" s="228" t="str">
        <f>IF(AND((Лист1!W240=""),NOT((I245=""))),SUM($K$9:K245),Лист1!W240)</f>
        <v/>
      </c>
      <c r="X246" s="152" t="str">
        <f>Лист1!X240</f>
        <v/>
      </c>
    </row>
    <row r="247" spans="3:24">
      <c r="C247" s="152" t="str">
        <f>IF(AND(K247&lt;&gt;"",K248=""),"Всього", Лист1!O241)</f>
        <v/>
      </c>
      <c r="D247" s="152" t="str">
        <f>Лист1!P241</f>
        <v/>
      </c>
      <c r="E247" s="152" t="str">
        <f>Лист1!Q241</f>
        <v/>
      </c>
      <c r="F247" s="152" t="str">
        <f>Лист1!S241</f>
        <v/>
      </c>
      <c r="G247" s="152" t="str">
        <f>IF(Лист1!T241&lt;&gt;"",Лист1!B241,"")</f>
        <v/>
      </c>
      <c r="H247" s="152" t="str">
        <f>Лист1!R241</f>
        <v/>
      </c>
      <c r="I247" s="152" t="str">
        <f>Лист1!V241</f>
        <v/>
      </c>
      <c r="J247" s="152" t="str">
        <f>Лист1!T241</f>
        <v/>
      </c>
      <c r="K247" s="228" t="str">
        <f>IF(AND((Лист1!W241=""),NOT((I246=""))),SUM($K$9:K246),Лист1!W241)</f>
        <v/>
      </c>
      <c r="X247" s="152" t="str">
        <f>Лист1!X241</f>
        <v/>
      </c>
    </row>
    <row r="248" spans="3:24">
      <c r="C248" s="152" t="str">
        <f>IF(AND(K248&lt;&gt;"",K249=""),"Всього", Лист1!O242)</f>
        <v/>
      </c>
      <c r="D248" s="152" t="str">
        <f>Лист1!P242</f>
        <v/>
      </c>
      <c r="E248" s="152" t="str">
        <f>Лист1!Q242</f>
        <v/>
      </c>
      <c r="F248" s="152" t="str">
        <f>Лист1!S242</f>
        <v/>
      </c>
      <c r="G248" s="152" t="str">
        <f>IF(Лист1!T242&lt;&gt;"",Лист1!B242,"")</f>
        <v/>
      </c>
      <c r="H248" s="152" t="str">
        <f>Лист1!R242</f>
        <v/>
      </c>
      <c r="I248" s="152" t="str">
        <f>Лист1!V242</f>
        <v/>
      </c>
      <c r="J248" s="152" t="str">
        <f>Лист1!T242</f>
        <v/>
      </c>
      <c r="K248" s="228" t="str">
        <f>IF(AND((Лист1!W242=""),NOT((I247=""))),SUM($K$9:K247),Лист1!W242)</f>
        <v/>
      </c>
      <c r="X248" s="152" t="str">
        <f>Лист1!X242</f>
        <v/>
      </c>
    </row>
    <row r="249" spans="3:24">
      <c r="C249" s="152" t="str">
        <f>IF(AND(K249&lt;&gt;"",K250=""),"Всього", Лист1!O243)</f>
        <v/>
      </c>
      <c r="D249" s="152" t="str">
        <f>Лист1!P243</f>
        <v/>
      </c>
      <c r="E249" s="152" t="str">
        <f>Лист1!Q243</f>
        <v/>
      </c>
      <c r="F249" s="152" t="str">
        <f>Лист1!S243</f>
        <v/>
      </c>
      <c r="G249" s="152" t="str">
        <f>IF(Лист1!T243&lt;&gt;"",Лист1!B243,"")</f>
        <v/>
      </c>
      <c r="H249" s="152" t="str">
        <f>Лист1!R243</f>
        <v/>
      </c>
      <c r="I249" s="152" t="str">
        <f>Лист1!V243</f>
        <v/>
      </c>
      <c r="J249" s="152" t="str">
        <f>Лист1!T243</f>
        <v/>
      </c>
      <c r="K249" s="228" t="str">
        <f>IF(AND((Лист1!W243=""),NOT((I248=""))),SUM($K$9:K248),Лист1!W243)</f>
        <v/>
      </c>
      <c r="X249" s="152" t="str">
        <f>Лист1!X243</f>
        <v/>
      </c>
    </row>
    <row r="250" spans="3:24">
      <c r="C250" s="152" t="str">
        <f>IF(AND(K250&lt;&gt;"",K251=""),"Всього", Лист1!O244)</f>
        <v/>
      </c>
      <c r="D250" s="152" t="str">
        <f>Лист1!P244</f>
        <v/>
      </c>
      <c r="E250" s="152" t="str">
        <f>Лист1!Q244</f>
        <v/>
      </c>
      <c r="F250" s="152" t="str">
        <f>Лист1!S244</f>
        <v/>
      </c>
      <c r="G250" s="152" t="str">
        <f>IF(Лист1!T244&lt;&gt;"",Лист1!B244,"")</f>
        <v/>
      </c>
      <c r="H250" s="152" t="str">
        <f>Лист1!R244</f>
        <v/>
      </c>
      <c r="I250" s="152" t="str">
        <f>Лист1!V244</f>
        <v/>
      </c>
      <c r="J250" s="152" t="str">
        <f>Лист1!T244</f>
        <v/>
      </c>
      <c r="K250" s="228" t="str">
        <f>IF(AND((Лист1!W244=""),NOT((I249=""))),SUM($K$9:K249),Лист1!W244)</f>
        <v/>
      </c>
      <c r="X250" s="152" t="str">
        <f>Лист1!X244</f>
        <v/>
      </c>
    </row>
    <row r="251" spans="3:24">
      <c r="C251" s="152" t="str">
        <f>IF(AND(K251&lt;&gt;"",K252=""),"Всього", Лист1!O245)</f>
        <v/>
      </c>
      <c r="D251" s="152" t="str">
        <f>Лист1!P245</f>
        <v/>
      </c>
      <c r="E251" s="152" t="str">
        <f>Лист1!Q245</f>
        <v/>
      </c>
      <c r="F251" s="152" t="str">
        <f>Лист1!S245</f>
        <v/>
      </c>
      <c r="G251" s="152" t="str">
        <f>IF(Лист1!T245&lt;&gt;"",Лист1!B245,"")</f>
        <v/>
      </c>
      <c r="H251" s="152" t="str">
        <f>Лист1!R245</f>
        <v/>
      </c>
      <c r="I251" s="152" t="str">
        <f>Лист1!V245</f>
        <v/>
      </c>
      <c r="J251" s="152" t="str">
        <f>Лист1!T245</f>
        <v/>
      </c>
      <c r="K251" s="228" t="str">
        <f>IF(AND((Лист1!W245=""),NOT((I250=""))),SUM($K$9:K250),Лист1!W245)</f>
        <v/>
      </c>
      <c r="X251" s="152" t="str">
        <f>Лист1!X245</f>
        <v/>
      </c>
    </row>
    <row r="252" spans="3:24">
      <c r="C252" s="152" t="str">
        <f>IF(AND(K252&lt;&gt;"",K253=""),"Всього", Лист1!O246)</f>
        <v/>
      </c>
      <c r="D252" s="152" t="str">
        <f>Лист1!P246</f>
        <v/>
      </c>
      <c r="E252" s="152" t="str">
        <f>Лист1!Q246</f>
        <v/>
      </c>
      <c r="F252" s="152" t="str">
        <f>Лист1!S246</f>
        <v/>
      </c>
      <c r="G252" s="152" t="str">
        <f>IF(Лист1!T246&lt;&gt;"",Лист1!B246,"")</f>
        <v/>
      </c>
      <c r="H252" s="152" t="str">
        <f>Лист1!R246</f>
        <v/>
      </c>
      <c r="I252" s="152" t="str">
        <f>Лист1!V246</f>
        <v/>
      </c>
      <c r="J252" s="152" t="str">
        <f>Лист1!T246</f>
        <v/>
      </c>
      <c r="K252" s="228" t="str">
        <f>IF(AND((Лист1!W246=""),NOT((I251=""))),SUM($K$9:K251),Лист1!W246)</f>
        <v/>
      </c>
      <c r="X252" s="152" t="str">
        <f>Лист1!X246</f>
        <v/>
      </c>
    </row>
    <row r="253" spans="3:24">
      <c r="C253" s="152" t="str">
        <f>IF(AND(K253&lt;&gt;"",K254=""),"Всього", Лист1!O247)</f>
        <v/>
      </c>
      <c r="D253" s="152" t="str">
        <f>Лист1!P247</f>
        <v/>
      </c>
      <c r="E253" s="152" t="str">
        <f>Лист1!Q247</f>
        <v/>
      </c>
      <c r="F253" s="152" t="str">
        <f>Лист1!S247</f>
        <v/>
      </c>
      <c r="G253" s="152" t="str">
        <f>IF(Лист1!T247&lt;&gt;"",Лист1!B247,"")</f>
        <v/>
      </c>
      <c r="H253" s="152" t="str">
        <f>Лист1!R247</f>
        <v/>
      </c>
      <c r="I253" s="152" t="str">
        <f>Лист1!V247</f>
        <v/>
      </c>
      <c r="J253" s="152" t="str">
        <f>Лист1!T247</f>
        <v/>
      </c>
      <c r="K253" s="228" t="str">
        <f>IF(AND((Лист1!W247=""),NOT((I252=""))),SUM($K$9:K252),Лист1!W247)</f>
        <v/>
      </c>
      <c r="X253" s="152" t="str">
        <f>Лист1!X247</f>
        <v/>
      </c>
    </row>
    <row r="254" spans="3:24">
      <c r="C254" s="152" t="str">
        <f>IF(AND(K254&lt;&gt;"",K255=""),"Всього", Лист1!O248)</f>
        <v/>
      </c>
      <c r="D254" s="152" t="str">
        <f>Лист1!P248</f>
        <v/>
      </c>
      <c r="E254" s="152" t="str">
        <f>Лист1!Q248</f>
        <v/>
      </c>
      <c r="F254" s="152" t="str">
        <f>Лист1!S248</f>
        <v/>
      </c>
      <c r="G254" s="152" t="str">
        <f>IF(Лист1!T248&lt;&gt;"",Лист1!B248,"")</f>
        <v/>
      </c>
      <c r="H254" s="152" t="str">
        <f>Лист1!R248</f>
        <v/>
      </c>
      <c r="I254" s="152" t="str">
        <f>Лист1!V248</f>
        <v/>
      </c>
      <c r="J254" s="152" t="str">
        <f>Лист1!T248</f>
        <v/>
      </c>
      <c r="K254" s="228" t="str">
        <f>IF(AND((Лист1!W248=""),NOT((I253=""))),SUM($K$9:K253),Лист1!W248)</f>
        <v/>
      </c>
      <c r="X254" s="152" t="str">
        <f>Лист1!X248</f>
        <v/>
      </c>
    </row>
    <row r="255" spans="3:24">
      <c r="C255" s="152" t="str">
        <f>IF(AND(K255&lt;&gt;"",K256=""),"Всього", Лист1!O249)</f>
        <v/>
      </c>
      <c r="D255" s="152" t="str">
        <f>Лист1!P249</f>
        <v/>
      </c>
      <c r="E255" s="152" t="str">
        <f>Лист1!Q249</f>
        <v/>
      </c>
      <c r="F255" s="152" t="str">
        <f>Лист1!S249</f>
        <v/>
      </c>
      <c r="G255" s="152" t="str">
        <f>IF(Лист1!T249&lt;&gt;"",Лист1!B249,"")</f>
        <v/>
      </c>
      <c r="H255" s="152" t="str">
        <f>Лист1!R249</f>
        <v/>
      </c>
      <c r="I255" s="152" t="str">
        <f>Лист1!V249</f>
        <v/>
      </c>
      <c r="J255" s="152" t="str">
        <f>Лист1!T249</f>
        <v/>
      </c>
      <c r="K255" s="228" t="str">
        <f>IF(AND((Лист1!W249=""),NOT((I254=""))),SUM($K$9:K254),Лист1!W249)</f>
        <v/>
      </c>
      <c r="X255" s="152" t="str">
        <f>Лист1!X249</f>
        <v/>
      </c>
    </row>
    <row r="256" spans="3:24">
      <c r="C256" s="152" t="str">
        <f>IF(AND(K256&lt;&gt;"",K257=""),"Всього", Лист1!O250)</f>
        <v/>
      </c>
      <c r="D256" s="152" t="str">
        <f>Лист1!P250</f>
        <v/>
      </c>
      <c r="E256" s="152" t="str">
        <f>Лист1!Q250</f>
        <v/>
      </c>
      <c r="F256" s="152" t="str">
        <f>Лист1!S250</f>
        <v/>
      </c>
      <c r="G256" s="152" t="str">
        <f>IF(Лист1!T250&lt;&gt;"",Лист1!B250,"")</f>
        <v/>
      </c>
      <c r="H256" s="152" t="str">
        <f>Лист1!R250</f>
        <v/>
      </c>
      <c r="I256" s="152" t="str">
        <f>Лист1!V250</f>
        <v/>
      </c>
      <c r="J256" s="152" t="str">
        <f>Лист1!T250</f>
        <v/>
      </c>
      <c r="K256" s="228" t="str">
        <f>IF(AND((Лист1!W250=""),NOT((I255=""))),SUM($K$9:K255),Лист1!W250)</f>
        <v/>
      </c>
      <c r="X256" s="152" t="str">
        <f>Лист1!X250</f>
        <v/>
      </c>
    </row>
    <row r="257" spans="3:24">
      <c r="C257" s="152" t="str">
        <f>IF(AND(K257&lt;&gt;"",K258=""),"Всього", Лист1!O251)</f>
        <v/>
      </c>
      <c r="D257" s="152" t="str">
        <f>Лист1!P251</f>
        <v/>
      </c>
      <c r="E257" s="152" t="str">
        <f>Лист1!Q251</f>
        <v/>
      </c>
      <c r="F257" s="152" t="str">
        <f>Лист1!S251</f>
        <v/>
      </c>
      <c r="G257" s="152" t="str">
        <f>IF(Лист1!T251&lt;&gt;"",Лист1!B251,"")</f>
        <v/>
      </c>
      <c r="H257" s="152" t="str">
        <f>Лист1!R251</f>
        <v/>
      </c>
      <c r="I257" s="152" t="str">
        <f>Лист1!V251</f>
        <v/>
      </c>
      <c r="J257" s="152" t="str">
        <f>Лист1!T251</f>
        <v/>
      </c>
      <c r="K257" s="228" t="str">
        <f>IF(AND((Лист1!W251=""),NOT((I256=""))),SUM($K$9:K256),Лист1!W251)</f>
        <v/>
      </c>
      <c r="X257" s="152" t="str">
        <f>Лист1!X251</f>
        <v/>
      </c>
    </row>
    <row r="258" spans="3:24">
      <c r="C258" s="152" t="str">
        <f>IF(AND(K258&lt;&gt;"",K259=""),"Всього", Лист1!O252)</f>
        <v/>
      </c>
      <c r="D258" s="152" t="str">
        <f>Лист1!P252</f>
        <v/>
      </c>
      <c r="E258" s="152" t="str">
        <f>Лист1!Q252</f>
        <v/>
      </c>
      <c r="F258" s="152" t="str">
        <f>Лист1!S252</f>
        <v/>
      </c>
      <c r="G258" s="152" t="str">
        <f>IF(Лист1!T252&lt;&gt;"",Лист1!B252,"")</f>
        <v/>
      </c>
      <c r="H258" s="152" t="str">
        <f>Лист1!R252</f>
        <v/>
      </c>
      <c r="I258" s="152" t="str">
        <f>Лист1!V252</f>
        <v/>
      </c>
      <c r="J258" s="152" t="str">
        <f>Лист1!T252</f>
        <v/>
      </c>
      <c r="K258" s="228" t="str">
        <f>IF(AND((Лист1!W252=""),NOT((I257=""))),SUM($K$9:K257),Лист1!W252)</f>
        <v/>
      </c>
      <c r="X258" s="152" t="str">
        <f>Лист1!X252</f>
        <v/>
      </c>
    </row>
    <row r="259" spans="3:24">
      <c r="C259" s="152" t="str">
        <f>IF(AND(K259&lt;&gt;"",K260=""),"Всього", Лист1!O253)</f>
        <v/>
      </c>
      <c r="D259" s="152" t="str">
        <f>Лист1!P253</f>
        <v/>
      </c>
      <c r="E259" s="152" t="str">
        <f>Лист1!Q253</f>
        <v/>
      </c>
      <c r="F259" s="152" t="str">
        <f>Лист1!S253</f>
        <v/>
      </c>
      <c r="G259" s="152" t="str">
        <f>IF(Лист1!T253&lt;&gt;"",Лист1!B253,"")</f>
        <v/>
      </c>
      <c r="H259" s="152" t="str">
        <f>Лист1!R253</f>
        <v/>
      </c>
      <c r="I259" s="152" t="str">
        <f>Лист1!V253</f>
        <v/>
      </c>
      <c r="J259" s="152" t="str">
        <f>Лист1!T253</f>
        <v/>
      </c>
      <c r="K259" s="228" t="str">
        <f>IF(AND((Лист1!W253=""),NOT((I258=""))),SUM($K$9:K258),Лист1!W253)</f>
        <v/>
      </c>
      <c r="X259" s="152" t="str">
        <f>Лист1!X253</f>
        <v/>
      </c>
    </row>
    <row r="260" spans="3:24">
      <c r="C260" s="152" t="str">
        <f>IF(AND(K260&lt;&gt;"",K261=""),"Всього", Лист1!O254)</f>
        <v/>
      </c>
      <c r="F260" s="152" t="str">
        <f>Лист1!S254</f>
        <v/>
      </c>
      <c r="G260" s="152" t="str">
        <f>IF(Лист1!T254&lt;&gt;"",Лист1!B254,"")</f>
        <v/>
      </c>
      <c r="H260" s="152" t="str">
        <f>Лист1!R254</f>
        <v/>
      </c>
      <c r="I260" s="152" t="str">
        <f>Лист1!V254</f>
        <v/>
      </c>
      <c r="J260" s="152" t="str">
        <f>Лист1!T254</f>
        <v/>
      </c>
      <c r="K260" s="228" t="str">
        <f>IF(AND((Лист1!W254=""),NOT((I259=""))),SUM($K$9:K259),Лист1!W254)</f>
        <v/>
      </c>
      <c r="X260" s="152" t="str">
        <f>Лист1!X254</f>
        <v/>
      </c>
    </row>
    <row r="261" spans="3:24">
      <c r="C261" s="152" t="str">
        <f>IF(AND(K261&lt;&gt;"",K262=""),"Всього", Лист1!O255)</f>
        <v/>
      </c>
      <c r="F261" s="152" t="str">
        <f>Лист1!S255</f>
        <v/>
      </c>
      <c r="G261" s="152" t="str">
        <f>IF(Лист1!T255&lt;&gt;"",Лист1!B255,"")</f>
        <v/>
      </c>
      <c r="H261" s="152" t="str">
        <f>Лист1!R255</f>
        <v/>
      </c>
      <c r="I261" s="152" t="str">
        <f>Лист1!V255</f>
        <v/>
      </c>
      <c r="J261" s="152" t="str">
        <f>Лист1!T255</f>
        <v/>
      </c>
      <c r="K261" s="228" t="str">
        <f>IF(AND((Лист1!W255=""),NOT((I260=""))),SUM($K$9:K260),Лист1!W255)</f>
        <v/>
      </c>
      <c r="X261" s="152" t="str">
        <f>Лист1!X255</f>
        <v/>
      </c>
    </row>
    <row r="262" spans="3:24">
      <c r="C262" s="152" t="str">
        <f>IF(AND(K262&lt;&gt;"",K263=""),"Всього", Лист1!O256)</f>
        <v/>
      </c>
      <c r="F262" s="152" t="str">
        <f>Лист1!S256</f>
        <v/>
      </c>
      <c r="G262" s="152" t="str">
        <f>IF(Лист1!T256&lt;&gt;"",Лист1!B256,"")</f>
        <v/>
      </c>
      <c r="H262" s="152" t="str">
        <f>Лист1!R256</f>
        <v/>
      </c>
      <c r="I262" s="152" t="str">
        <f>Лист1!V256</f>
        <v/>
      </c>
      <c r="J262" s="152" t="str">
        <f>Лист1!T256</f>
        <v/>
      </c>
      <c r="K262" s="228" t="str">
        <f>IF(AND((Лист1!W256=""),NOT((I261=""))),SUM($K$9:K261),Лист1!W256)</f>
        <v/>
      </c>
      <c r="X262" s="152" t="str">
        <f>Лист1!X256</f>
        <v/>
      </c>
    </row>
    <row r="263" spans="3:24">
      <c r="C263" s="152" t="str">
        <f>IF(AND(K263&lt;&gt;"",K264=""),"Всього", Лист1!O257)</f>
        <v/>
      </c>
      <c r="F263" s="152" t="str">
        <f>Лист1!S257</f>
        <v/>
      </c>
      <c r="G263" s="152" t="str">
        <f>IF(Лист1!T257&lt;&gt;"",Лист1!B257,"")</f>
        <v/>
      </c>
      <c r="H263" s="152" t="str">
        <f>Лист1!R257</f>
        <v/>
      </c>
      <c r="I263" s="152" t="str">
        <f>Лист1!V257</f>
        <v/>
      </c>
      <c r="J263" s="152" t="str">
        <f>Лист1!T257</f>
        <v/>
      </c>
      <c r="K263" s="228" t="str">
        <f>IF(AND((Лист1!W257=""),NOT((I262=""))),SUM($K$9:K262),Лист1!W257)</f>
        <v/>
      </c>
      <c r="X263" s="152" t="str">
        <f>Лист1!X257</f>
        <v/>
      </c>
    </row>
    <row r="264" spans="3:24">
      <c r="C264" s="152" t="str">
        <f>IF(AND(K264&lt;&gt;"",K265=""),"Всього", Лист1!O258)</f>
        <v/>
      </c>
      <c r="F264" s="152" t="str">
        <f>Лист1!S258</f>
        <v/>
      </c>
      <c r="G264" s="152" t="str">
        <f>IF(Лист1!T258&lt;&gt;"",Лист1!B258,"")</f>
        <v/>
      </c>
      <c r="H264" s="152" t="str">
        <f>Лист1!R258</f>
        <v/>
      </c>
      <c r="I264" s="152" t="str">
        <f>Лист1!V258</f>
        <v/>
      </c>
      <c r="J264" s="152" t="str">
        <f>Лист1!T258</f>
        <v/>
      </c>
      <c r="K264" s="228" t="str">
        <f>IF(AND((Лист1!W258=""),NOT((I263=""))),SUM($K$9:K263),Лист1!W258)</f>
        <v/>
      </c>
      <c r="X264" s="152" t="str">
        <f>Лист1!X258</f>
        <v/>
      </c>
    </row>
    <row r="265" spans="3:24">
      <c r="G265" s="152" t="str">
        <f>IF(Лист1!T259&lt;&gt;"",Лист1!B259,"")</f>
        <v/>
      </c>
      <c r="K265" s="228" t="str">
        <f>IF(AND((Лист1!W259=""),NOT((I264=""))),SUM($K$9:K264),Лист1!W259)</f>
        <v/>
      </c>
      <c r="X265" s="152" t="str">
        <f>Лист1!X259</f>
        <v/>
      </c>
    </row>
    <row r="266" spans="3:24">
      <c r="G266" s="152" t="str">
        <f>IF(Лист1!T260&lt;&gt;"",Лист1!B260,"")</f>
        <v/>
      </c>
      <c r="K266" s="228"/>
      <c r="X266" s="152" t="str">
        <f>Лист1!X260</f>
        <v/>
      </c>
    </row>
    <row r="267" spans="3:24">
      <c r="G267" s="152" t="str">
        <f>IF(Лист1!T261&lt;&gt;"",Лист1!B261,"")</f>
        <v/>
      </c>
      <c r="K267" s="228"/>
      <c r="X267" s="152" t="str">
        <f>Лист1!X261</f>
        <v/>
      </c>
    </row>
    <row r="268" spans="3:24">
      <c r="G268" s="152" t="str">
        <f>IF(Лист1!T262&lt;&gt;"",Лист1!B262,"")</f>
        <v/>
      </c>
      <c r="K268" s="228"/>
      <c r="X268" s="152" t="str">
        <f>Лист1!X262</f>
        <v/>
      </c>
    </row>
    <row r="269" spans="3:24">
      <c r="G269" s="152" t="str">
        <f>IF(Лист1!T263&lt;&gt;"",Лист1!B263,"")</f>
        <v/>
      </c>
      <c r="K269" s="228"/>
      <c r="X269" s="152">
        <f>Лист1!X263</f>
        <v>0</v>
      </c>
    </row>
    <row r="270" spans="3:24">
      <c r="G270" s="152" t="str">
        <f>IF(Лист1!T264&lt;&gt;"",Лист1!B264,"")</f>
        <v/>
      </c>
      <c r="K270" s="228"/>
      <c r="X270" s="152">
        <f>Лист1!X264</f>
        <v>0</v>
      </c>
    </row>
    <row r="271" spans="3:24">
      <c r="G271" s="152" t="str">
        <f>IF(Лист1!T265&lt;&gt;"",Лист1!B265,"")</f>
        <v/>
      </c>
      <c r="K271" s="228"/>
      <c r="X271" s="152">
        <f>Лист1!X265</f>
        <v>0</v>
      </c>
    </row>
    <row r="272" spans="3:24">
      <c r="G272" s="152" t="str">
        <f>IF(Лист1!T266&lt;&gt;"",Лист1!B266,"")</f>
        <v/>
      </c>
      <c r="K272" s="228"/>
      <c r="X272" s="152">
        <f>Лист1!X266</f>
        <v>0</v>
      </c>
    </row>
    <row r="273" spans="7:24">
      <c r="G273" s="152" t="str">
        <f>IF(Лист1!T267&lt;&gt;"",Лист1!B267,"")</f>
        <v/>
      </c>
      <c r="K273" s="228"/>
      <c r="X273" s="152">
        <f>Лист1!X267</f>
        <v>0</v>
      </c>
    </row>
    <row r="274" spans="7:24">
      <c r="G274" s="152" t="str">
        <f>IF(Лист1!T268&lt;&gt;"",Лист1!B268,"")</f>
        <v/>
      </c>
      <c r="K274" s="228"/>
      <c r="X274" s="152">
        <f>Лист1!X268</f>
        <v>0</v>
      </c>
    </row>
    <row r="275" spans="7:24">
      <c r="G275" s="152" t="str">
        <f>IF(Лист1!T269&lt;&gt;"",Лист1!B269,"")</f>
        <v/>
      </c>
      <c r="K275" s="228"/>
      <c r="X275" s="152">
        <f>Лист1!X269</f>
        <v>0</v>
      </c>
    </row>
    <row r="276" spans="7:24">
      <c r="G276" s="152" t="str">
        <f>IF(Лист1!T270&lt;&gt;"",Лист1!B270,"")</f>
        <v/>
      </c>
      <c r="K276" s="228"/>
      <c r="X276" s="152">
        <f>Лист1!X270</f>
        <v>0</v>
      </c>
    </row>
    <row r="277" spans="7:24">
      <c r="G277" s="152" t="str">
        <f>IF(Лист1!T271&lt;&gt;"",Лист1!B271,"")</f>
        <v/>
      </c>
      <c r="K277" s="228"/>
      <c r="X277" s="152">
        <f>Лист1!X271</f>
        <v>0</v>
      </c>
    </row>
    <row r="278" spans="7:24">
      <c r="G278" s="152" t="str">
        <f>IF(Лист1!T272&lt;&gt;"",Лист1!B272,"")</f>
        <v/>
      </c>
      <c r="K278" s="228"/>
      <c r="X278" s="152">
        <f>Лист1!X272</f>
        <v>0</v>
      </c>
    </row>
    <row r="279" spans="7:24">
      <c r="G279" s="152" t="str">
        <f>IF(Лист1!T273&lt;&gt;"",Лист1!B273,"")</f>
        <v/>
      </c>
      <c r="K279" s="228"/>
      <c r="X279" s="152">
        <f>Лист1!X273</f>
        <v>0</v>
      </c>
    </row>
    <row r="280" spans="7:24">
      <c r="G280" s="152" t="str">
        <f>IF(Лист1!T274&lt;&gt;"",Лист1!B274,"")</f>
        <v/>
      </c>
      <c r="K280" s="228"/>
      <c r="X280" s="152">
        <f>Лист1!X274</f>
        <v>0</v>
      </c>
    </row>
    <row r="281" spans="7:24">
      <c r="G281" s="152" t="str">
        <f>IF(Лист1!T275&lt;&gt;"",Лист1!B275,"")</f>
        <v/>
      </c>
      <c r="K281" s="228"/>
      <c r="X281" s="152">
        <f>Лист1!X275</f>
        <v>0</v>
      </c>
    </row>
    <row r="282" spans="7:24">
      <c r="G282" s="152" t="str">
        <f>IF(Лист1!T276&lt;&gt;"",Лист1!B276,"")</f>
        <v/>
      </c>
      <c r="K282" s="228"/>
      <c r="X282" s="152">
        <f>Лист1!X276</f>
        <v>0</v>
      </c>
    </row>
    <row r="283" spans="7:24">
      <c r="G283" s="152" t="str">
        <f>IF(Лист1!T277&lt;&gt;"",Лист1!B277,"")</f>
        <v/>
      </c>
      <c r="K283" s="228"/>
      <c r="X283" s="152">
        <f>Лист1!X277</f>
        <v>0</v>
      </c>
    </row>
    <row r="284" spans="7:24">
      <c r="G284" s="152" t="str">
        <f>IF(Лист1!T278&lt;&gt;"",Лист1!B278,"")</f>
        <v/>
      </c>
      <c r="K284" s="228"/>
      <c r="X284" s="152">
        <f>Лист1!X278</f>
        <v>0</v>
      </c>
    </row>
    <row r="285" spans="7:24">
      <c r="G285" s="152" t="str">
        <f>IF(Лист1!T279&lt;&gt;"",Лист1!B279,"")</f>
        <v/>
      </c>
      <c r="K285" s="228"/>
      <c r="X285" s="152">
        <f>Лист1!X279</f>
        <v>0</v>
      </c>
    </row>
    <row r="286" spans="7:24">
      <c r="G286" s="152" t="str">
        <f>IF(Лист1!T280&lt;&gt;"",Лист1!B280,"")</f>
        <v/>
      </c>
      <c r="K286" s="228"/>
      <c r="X286" s="152">
        <f>Лист1!X280</f>
        <v>0</v>
      </c>
    </row>
    <row r="287" spans="7:24">
      <c r="G287" s="152" t="str">
        <f>IF(Лист1!T281&lt;&gt;"",Лист1!B281,"")</f>
        <v/>
      </c>
      <c r="K287" s="228"/>
      <c r="X287" s="152">
        <f>Лист1!X281</f>
        <v>0</v>
      </c>
    </row>
    <row r="288" spans="7:24">
      <c r="G288" s="152" t="str">
        <f>IF(Лист1!T282&lt;&gt;"",Лист1!B282,"")</f>
        <v/>
      </c>
      <c r="K288" s="228"/>
      <c r="X288" s="152">
        <f>Лист1!X282</f>
        <v>0</v>
      </c>
    </row>
    <row r="289" spans="7:24">
      <c r="G289" s="152" t="str">
        <f>IF(Лист1!T283&lt;&gt;"",Лист1!B283,"")</f>
        <v/>
      </c>
      <c r="K289" s="228"/>
      <c r="X289" s="152">
        <f>Лист1!X283</f>
        <v>0</v>
      </c>
    </row>
    <row r="290" spans="7:24">
      <c r="G290" s="152" t="str">
        <f>IF(Лист1!T284&lt;&gt;"",Лист1!B284,"")</f>
        <v/>
      </c>
      <c r="K290" s="228"/>
      <c r="X290" s="152">
        <f>Лист1!X284</f>
        <v>0</v>
      </c>
    </row>
    <row r="291" spans="7:24">
      <c r="G291" s="152" t="str">
        <f>IF(Лист1!T285&lt;&gt;"",Лист1!B285,"")</f>
        <v/>
      </c>
      <c r="K291" s="228"/>
      <c r="X291" s="152">
        <f>Лист1!X285</f>
        <v>0</v>
      </c>
    </row>
    <row r="292" spans="7:24">
      <c r="G292" s="152" t="str">
        <f>IF(Лист1!T286&lt;&gt;"",Лист1!B286,"")</f>
        <v/>
      </c>
      <c r="K292" s="228"/>
      <c r="X292" s="152">
        <f>Лист1!X286</f>
        <v>0</v>
      </c>
    </row>
    <row r="293" spans="7:24">
      <c r="G293" s="152" t="str">
        <f>IF(Лист1!T287&lt;&gt;"",Лист1!B287,"")</f>
        <v/>
      </c>
      <c r="K293" s="228"/>
      <c r="X293" s="152">
        <f>Лист1!X287</f>
        <v>0</v>
      </c>
    </row>
    <row r="294" spans="7:24">
      <c r="G294" s="152" t="str">
        <f>IF(Лист1!T288&lt;&gt;"",Лист1!B288,"")</f>
        <v/>
      </c>
      <c r="K294" s="228"/>
      <c r="X294" s="152">
        <f>Лист1!X288</f>
        <v>0</v>
      </c>
    </row>
    <row r="295" spans="7:24">
      <c r="G295" s="152" t="str">
        <f>IF(Лист1!T289&lt;&gt;"",Лист1!B289,"")</f>
        <v/>
      </c>
      <c r="K295" s="228"/>
      <c r="X295" s="152">
        <f>Лист1!X289</f>
        <v>0</v>
      </c>
    </row>
    <row r="296" spans="7:24">
      <c r="G296" s="152" t="str">
        <f>IF(Лист1!T290&lt;&gt;"",Лист1!B290,"")</f>
        <v/>
      </c>
      <c r="K296" s="228"/>
      <c r="X296" s="152">
        <f>Лист1!X290</f>
        <v>0</v>
      </c>
    </row>
    <row r="297" spans="7:24">
      <c r="G297" s="152" t="str">
        <f>IF(Лист1!T291&lt;&gt;"",Лист1!B291,"")</f>
        <v/>
      </c>
      <c r="K297" s="228"/>
      <c r="X297" s="152">
        <f>Лист1!X291</f>
        <v>0</v>
      </c>
    </row>
    <row r="298" spans="7:24">
      <c r="G298" s="152" t="str">
        <f>IF(Лист1!T292&lt;&gt;"",Лист1!B292,"")</f>
        <v/>
      </c>
      <c r="K298" s="228"/>
      <c r="X298" s="152">
        <f>Лист1!X292</f>
        <v>0</v>
      </c>
    </row>
    <row r="299" spans="7:24">
      <c r="G299" s="152" t="str">
        <f>IF(Лист1!T293&lt;&gt;"",Лист1!B293,"")</f>
        <v/>
      </c>
      <c r="K299" s="228"/>
      <c r="X299" s="152">
        <f>Лист1!X293</f>
        <v>0</v>
      </c>
    </row>
    <row r="300" spans="7:24">
      <c r="G300" s="152" t="str">
        <f>IF(Лист1!T294&lt;&gt;"",Лист1!B294,"")</f>
        <v/>
      </c>
      <c r="K300" s="228"/>
      <c r="X300" s="152">
        <f>Лист1!X294</f>
        <v>0</v>
      </c>
    </row>
    <row r="301" spans="7:24">
      <c r="G301" s="152" t="str">
        <f>IF(Лист1!T295&lt;&gt;"",Лист1!B295,"")</f>
        <v/>
      </c>
      <c r="K301" s="228"/>
      <c r="X301" s="152">
        <f>Лист1!X295</f>
        <v>0</v>
      </c>
    </row>
    <row r="302" spans="7:24">
      <c r="G302" s="152" t="str">
        <f>IF(Лист1!T296&lt;&gt;"",Лист1!B296,"")</f>
        <v/>
      </c>
      <c r="K302" s="228"/>
      <c r="X302" s="152">
        <f>Лист1!X296</f>
        <v>0</v>
      </c>
    </row>
    <row r="303" spans="7:24">
      <c r="G303" s="152" t="str">
        <f>IF(Лист1!T297&lt;&gt;"",Лист1!B297,"")</f>
        <v/>
      </c>
      <c r="K303" s="228"/>
      <c r="X303" s="152">
        <f>Лист1!X297</f>
        <v>0</v>
      </c>
    </row>
    <row r="304" spans="7:24">
      <c r="G304" s="152" t="str">
        <f>IF(Лист1!T298&lt;&gt;"",Лист1!B298,"")</f>
        <v/>
      </c>
      <c r="K304" s="228"/>
      <c r="X304" s="152">
        <f>Лист1!X298</f>
        <v>0</v>
      </c>
    </row>
    <row r="305" spans="7:24">
      <c r="G305" s="152" t="str">
        <f>IF(Лист1!T299&lt;&gt;"",Лист1!B299,"")</f>
        <v/>
      </c>
      <c r="K305" s="228"/>
      <c r="X305" s="152">
        <f>Лист1!X299</f>
        <v>0</v>
      </c>
    </row>
    <row r="306" spans="7:24">
      <c r="G306" s="152" t="str">
        <f>IF(Лист1!T300&lt;&gt;"",Лист1!B300,"")</f>
        <v/>
      </c>
      <c r="K306" s="228"/>
      <c r="X306" s="152">
        <f>Лист1!X300</f>
        <v>0</v>
      </c>
    </row>
    <row r="307" spans="7:24">
      <c r="G307" s="152" t="str">
        <f>IF(Лист1!T301&lt;&gt;"",Лист1!B301,"")</f>
        <v/>
      </c>
      <c r="K307" s="228"/>
      <c r="X307" s="152">
        <f>Лист1!X301</f>
        <v>0</v>
      </c>
    </row>
    <row r="308" spans="7:24">
      <c r="G308" s="152" t="str">
        <f>IF(Лист1!T302&lt;&gt;"",Лист1!B302,"")</f>
        <v/>
      </c>
      <c r="K308" s="228"/>
      <c r="X308" s="152">
        <f>Лист1!X302</f>
        <v>0</v>
      </c>
    </row>
    <row r="309" spans="7:24">
      <c r="G309" s="152" t="str">
        <f>IF(Лист1!T303&lt;&gt;"",Лист1!B303,"")</f>
        <v/>
      </c>
      <c r="K309" s="228"/>
      <c r="X309" s="152">
        <f>Лист1!X303</f>
        <v>0</v>
      </c>
    </row>
    <row r="310" spans="7:24">
      <c r="G310" s="152" t="str">
        <f>IF(Лист1!T304&lt;&gt;"",Лист1!B304,"")</f>
        <v/>
      </c>
      <c r="K310" s="228"/>
      <c r="X310" s="152">
        <f>Лист1!X304</f>
        <v>0</v>
      </c>
    </row>
    <row r="311" spans="7:24">
      <c r="G311" s="152" t="str">
        <f>IF(Лист1!T305&lt;&gt;"",Лист1!B305,"")</f>
        <v/>
      </c>
      <c r="K311" s="228"/>
      <c r="X311" s="152">
        <f>Лист1!X305</f>
        <v>0</v>
      </c>
    </row>
    <row r="312" spans="7:24">
      <c r="G312" s="152" t="str">
        <f>IF(Лист1!T306&lt;&gt;"",Лист1!B306,"")</f>
        <v/>
      </c>
      <c r="K312" s="228"/>
      <c r="X312" s="152">
        <f>Лист1!X306</f>
        <v>0</v>
      </c>
    </row>
    <row r="313" spans="7:24">
      <c r="G313" s="152" t="str">
        <f>IF(Лист1!T307&lt;&gt;"",Лист1!B307,"")</f>
        <v/>
      </c>
      <c r="K313" s="228"/>
      <c r="X313" s="152">
        <f>Лист1!X307</f>
        <v>0</v>
      </c>
    </row>
    <row r="314" spans="7:24">
      <c r="G314" s="152" t="str">
        <f>IF(Лист1!T308&lt;&gt;"",Лист1!B308,"")</f>
        <v/>
      </c>
      <c r="K314" s="228"/>
      <c r="X314" s="152">
        <f>Лист1!X308</f>
        <v>0</v>
      </c>
    </row>
    <row r="315" spans="7:24">
      <c r="G315" s="152" t="str">
        <f>IF(Лист1!T309&lt;&gt;"",Лист1!B309,"")</f>
        <v/>
      </c>
      <c r="K315" s="228"/>
      <c r="X315" s="152">
        <f>Лист1!X309</f>
        <v>0</v>
      </c>
    </row>
    <row r="316" spans="7:24">
      <c r="G316" s="152" t="str">
        <f>IF(Лист1!T310&lt;&gt;"",Лист1!B310,"")</f>
        <v/>
      </c>
      <c r="K316" s="228"/>
      <c r="X316" s="152">
        <f>Лист1!X310</f>
        <v>0</v>
      </c>
    </row>
    <row r="317" spans="7:24">
      <c r="G317" s="152" t="str">
        <f>IF(Лист1!T311&lt;&gt;"",Лист1!B311,"")</f>
        <v/>
      </c>
      <c r="K317" s="228"/>
      <c r="X317" s="152">
        <f>Лист1!X311</f>
        <v>0</v>
      </c>
    </row>
    <row r="318" spans="7:24">
      <c r="G318" s="152" t="str">
        <f>IF(Лист1!T312&lt;&gt;"",Лист1!B312,"")</f>
        <v/>
      </c>
      <c r="K318" s="228"/>
      <c r="X318" s="152">
        <f>Лист1!X312</f>
        <v>0</v>
      </c>
    </row>
    <row r="319" spans="7:24">
      <c r="G319" s="152" t="str">
        <f>IF(Лист1!T313&lt;&gt;"",Лист1!B313,"")</f>
        <v/>
      </c>
      <c r="K319" s="228"/>
      <c r="X319" s="152">
        <f>Лист1!X313</f>
        <v>0</v>
      </c>
    </row>
    <row r="320" spans="7:24">
      <c r="G320" s="152" t="str">
        <f>IF(Лист1!T314&lt;&gt;"",Лист1!B314,"")</f>
        <v/>
      </c>
      <c r="K320" s="228"/>
      <c r="X320" s="152">
        <f>Лист1!X314</f>
        <v>0</v>
      </c>
    </row>
    <row r="321" spans="7:24">
      <c r="G321" s="152" t="str">
        <f>IF(Лист1!T315&lt;&gt;"",Лист1!B315,"")</f>
        <v/>
      </c>
      <c r="K321" s="228"/>
      <c r="X321" s="152">
        <f>Лист1!X315</f>
        <v>0</v>
      </c>
    </row>
    <row r="322" spans="7:24">
      <c r="G322" s="152" t="str">
        <f>IF(Лист1!T316&lt;&gt;"",Лист1!B316,"")</f>
        <v/>
      </c>
      <c r="K322" s="228"/>
      <c r="X322" s="152">
        <f>Лист1!X316</f>
        <v>0</v>
      </c>
    </row>
    <row r="323" spans="7:24">
      <c r="G323" s="152" t="str">
        <f>IF(Лист1!T317&lt;&gt;"",Лист1!B317,"")</f>
        <v/>
      </c>
      <c r="K323" s="228"/>
      <c r="X323" s="152">
        <f>Лист1!X317</f>
        <v>0</v>
      </c>
    </row>
    <row r="324" spans="7:24">
      <c r="G324" s="152" t="str">
        <f>IF(Лист1!T318&lt;&gt;"",Лист1!B318,"")</f>
        <v/>
      </c>
      <c r="K324" s="228"/>
      <c r="X324" s="152">
        <f>Лист1!X318</f>
        <v>0</v>
      </c>
    </row>
    <row r="325" spans="7:24">
      <c r="G325" s="152" t="str">
        <f>IF(Лист1!T319&lt;&gt;"",Лист1!B319,"")</f>
        <v/>
      </c>
      <c r="K325" s="228"/>
      <c r="X325" s="152">
        <f>Лист1!X319</f>
        <v>0</v>
      </c>
    </row>
    <row r="326" spans="7:24">
      <c r="G326" s="152" t="str">
        <f>IF(Лист1!T320&lt;&gt;"",Лист1!B320,"")</f>
        <v/>
      </c>
      <c r="K326" s="228"/>
      <c r="X326" s="152">
        <f>Лист1!X320</f>
        <v>0</v>
      </c>
    </row>
    <row r="327" spans="7:24">
      <c r="G327" s="152" t="str">
        <f>IF(Лист1!T321&lt;&gt;"",Лист1!B321,"")</f>
        <v/>
      </c>
      <c r="K327" s="228"/>
      <c r="X327" s="152">
        <f>Лист1!X321</f>
        <v>0</v>
      </c>
    </row>
    <row r="328" spans="7:24">
      <c r="G328" s="152" t="str">
        <f>IF(Лист1!T322&lt;&gt;"",Лист1!B322,"")</f>
        <v/>
      </c>
      <c r="K328" s="228"/>
      <c r="X328" s="152">
        <f>Лист1!X322</f>
        <v>0</v>
      </c>
    </row>
    <row r="329" spans="7:24">
      <c r="G329" s="152" t="str">
        <f>IF(Лист1!T323&lt;&gt;"",Лист1!B323,"")</f>
        <v/>
      </c>
      <c r="K329" s="228"/>
      <c r="X329" s="152">
        <f>Лист1!X323</f>
        <v>0</v>
      </c>
    </row>
    <row r="330" spans="7:24">
      <c r="G330" s="152" t="str">
        <f>IF(Лист1!T324&lt;&gt;"",Лист1!B324,"")</f>
        <v/>
      </c>
      <c r="K330" s="228"/>
      <c r="X330" s="152">
        <f>Лист1!X324</f>
        <v>0</v>
      </c>
    </row>
    <row r="331" spans="7:24">
      <c r="G331" s="152" t="str">
        <f>IF(Лист1!T325&lt;&gt;"",Лист1!B325,"")</f>
        <v/>
      </c>
      <c r="K331" s="228"/>
      <c r="X331" s="152">
        <f>Лист1!X325</f>
        <v>0</v>
      </c>
    </row>
    <row r="332" spans="7:24">
      <c r="G332" s="152" t="str">
        <f>IF(Лист1!T326&lt;&gt;"",Лист1!B326,"")</f>
        <v/>
      </c>
      <c r="K332" s="228"/>
      <c r="X332" s="152">
        <f>Лист1!X326</f>
        <v>0</v>
      </c>
    </row>
    <row r="333" spans="7:24">
      <c r="G333" s="152" t="str">
        <f>IF(Лист1!T327&lt;&gt;"",Лист1!B327,"")</f>
        <v/>
      </c>
      <c r="K333" s="228"/>
      <c r="X333" s="152">
        <f>Лист1!X327</f>
        <v>0</v>
      </c>
    </row>
    <row r="334" spans="7:24">
      <c r="G334" s="152" t="str">
        <f>IF(Лист1!T328&lt;&gt;"",Лист1!B328,"")</f>
        <v/>
      </c>
      <c r="K334" s="228"/>
      <c r="X334" s="152">
        <f>Лист1!X328</f>
        <v>0</v>
      </c>
    </row>
    <row r="335" spans="7:24">
      <c r="G335" s="152" t="str">
        <f>IF(Лист1!T329&lt;&gt;"",Лист1!B329,"")</f>
        <v/>
      </c>
      <c r="K335" s="228"/>
      <c r="X335" s="152">
        <f>Лист1!X329</f>
        <v>0</v>
      </c>
    </row>
    <row r="336" spans="7:24">
      <c r="G336" s="152" t="str">
        <f>IF(Лист1!T330&lt;&gt;"",Лист1!B330,"")</f>
        <v/>
      </c>
      <c r="K336" s="228"/>
      <c r="X336" s="152">
        <f>Лист1!X330</f>
        <v>0</v>
      </c>
    </row>
    <row r="337" spans="7:24">
      <c r="G337" s="152" t="str">
        <f>IF(Лист1!T331&lt;&gt;"",Лист1!B331,"")</f>
        <v/>
      </c>
      <c r="K337" s="228"/>
      <c r="X337" s="152">
        <f>Лист1!X331</f>
        <v>0</v>
      </c>
    </row>
    <row r="338" spans="7:24">
      <c r="G338" s="152" t="str">
        <f>IF(Лист1!T332&lt;&gt;"",Лист1!B332,"")</f>
        <v/>
      </c>
      <c r="K338" s="228"/>
      <c r="X338" s="152">
        <f>Лист1!X332</f>
        <v>0</v>
      </c>
    </row>
    <row r="339" spans="7:24">
      <c r="G339" s="152" t="str">
        <f>IF(Лист1!T333&lt;&gt;"",Лист1!B333,"")</f>
        <v/>
      </c>
      <c r="K339" s="228"/>
      <c r="X339" s="152">
        <f>Лист1!X333</f>
        <v>0</v>
      </c>
    </row>
    <row r="340" spans="7:24">
      <c r="G340" s="152" t="str">
        <f>IF(Лист1!T334&lt;&gt;"",Лист1!B334,"")</f>
        <v/>
      </c>
      <c r="K340" s="228"/>
      <c r="X340" s="152">
        <f>Лист1!X334</f>
        <v>0</v>
      </c>
    </row>
    <row r="341" spans="7:24">
      <c r="G341" s="152" t="str">
        <f>IF(Лист1!T335&lt;&gt;"",Лист1!B335,"")</f>
        <v/>
      </c>
      <c r="K341" s="228"/>
      <c r="X341" s="152">
        <f>Лист1!X335</f>
        <v>0</v>
      </c>
    </row>
    <row r="342" spans="7:24">
      <c r="G342" s="152" t="str">
        <f>IF(Лист1!T336&lt;&gt;"",Лист1!B336,"")</f>
        <v/>
      </c>
      <c r="K342" s="228"/>
      <c r="X342" s="152">
        <f>Лист1!X336</f>
        <v>0</v>
      </c>
    </row>
    <row r="343" spans="7:24">
      <c r="G343" s="152" t="str">
        <f>IF(Лист1!T337&lt;&gt;"",Лист1!B337,"")</f>
        <v/>
      </c>
      <c r="K343" s="228"/>
      <c r="X343" s="152">
        <f>Лист1!X337</f>
        <v>0</v>
      </c>
    </row>
    <row r="344" spans="7:24">
      <c r="G344" s="152" t="str">
        <f>IF(Лист1!T338&lt;&gt;"",Лист1!B338,"")</f>
        <v/>
      </c>
      <c r="K344" s="228"/>
      <c r="X344" s="152">
        <f>Лист1!X338</f>
        <v>0</v>
      </c>
    </row>
    <row r="345" spans="7:24">
      <c r="G345" s="152" t="str">
        <f>IF(Лист1!T339&lt;&gt;"",Лист1!B339,"")</f>
        <v/>
      </c>
      <c r="K345" s="228"/>
      <c r="X345" s="152">
        <f>Лист1!X339</f>
        <v>0</v>
      </c>
    </row>
    <row r="346" spans="7:24">
      <c r="G346" s="152" t="str">
        <f>IF(Лист1!T340&lt;&gt;"",Лист1!B340,"")</f>
        <v/>
      </c>
      <c r="K346" s="228"/>
      <c r="X346" s="152">
        <f>Лист1!X340</f>
        <v>0</v>
      </c>
    </row>
    <row r="347" spans="7:24">
      <c r="G347" s="152" t="str">
        <f>IF(Лист1!T341&lt;&gt;"",Лист1!B341,"")</f>
        <v/>
      </c>
      <c r="K347" s="228"/>
      <c r="X347" s="152">
        <f>Лист1!X341</f>
        <v>0</v>
      </c>
    </row>
    <row r="348" spans="7:24">
      <c r="G348" s="152" t="str">
        <f>IF(Лист1!T342&lt;&gt;"",Лист1!B342,"")</f>
        <v/>
      </c>
      <c r="K348" s="228"/>
      <c r="X348" s="152">
        <f>Лист1!X342</f>
        <v>0</v>
      </c>
    </row>
    <row r="349" spans="7:24">
      <c r="G349" s="152" t="str">
        <f>IF(Лист1!T343&lt;&gt;"",Лист1!B343,"")</f>
        <v/>
      </c>
      <c r="K349" s="228"/>
      <c r="X349" s="152">
        <f>Лист1!X343</f>
        <v>0</v>
      </c>
    </row>
    <row r="350" spans="7:24">
      <c r="G350" s="152" t="str">
        <f>IF(Лист1!T344&lt;&gt;"",Лист1!B344,"")</f>
        <v/>
      </c>
      <c r="K350" s="228"/>
      <c r="X350" s="152">
        <f>Лист1!X344</f>
        <v>0</v>
      </c>
    </row>
    <row r="351" spans="7:24">
      <c r="G351" s="152" t="str">
        <f>IF(Лист1!T345&lt;&gt;"",Лист1!B345,"")</f>
        <v/>
      </c>
      <c r="K351" s="228"/>
      <c r="X351" s="152">
        <f>Лист1!X345</f>
        <v>0</v>
      </c>
    </row>
    <row r="352" spans="7:24">
      <c r="G352" s="152" t="str">
        <f>IF(Лист1!T346&lt;&gt;"",Лист1!B346,"")</f>
        <v/>
      </c>
      <c r="K352" s="228"/>
      <c r="X352" s="152">
        <f>Лист1!X346</f>
        <v>0</v>
      </c>
    </row>
    <row r="353" spans="7:24">
      <c r="G353" s="152" t="str">
        <f>IF(Лист1!T347&lt;&gt;"",Лист1!B347,"")</f>
        <v/>
      </c>
      <c r="K353" s="228"/>
      <c r="X353" s="152">
        <f>Лист1!X347</f>
        <v>0</v>
      </c>
    </row>
    <row r="354" spans="7:24">
      <c r="G354" s="152" t="str">
        <f>IF(Лист1!T348&lt;&gt;"",Лист1!B348,"")</f>
        <v/>
      </c>
      <c r="K354" s="228"/>
      <c r="X354" s="152">
        <f>Лист1!X348</f>
        <v>0</v>
      </c>
    </row>
    <row r="355" spans="7:24">
      <c r="G355" s="152" t="str">
        <f>IF(Лист1!T349&lt;&gt;"",Лист1!B349,"")</f>
        <v/>
      </c>
      <c r="K355" s="228"/>
      <c r="X355" s="152">
        <f>Лист1!X349</f>
        <v>0</v>
      </c>
    </row>
    <row r="356" spans="7:24">
      <c r="G356" s="152" t="str">
        <f>IF(Лист1!T350&lt;&gt;"",Лист1!B350,"")</f>
        <v/>
      </c>
      <c r="K356" s="228"/>
      <c r="X356" s="152">
        <f>Лист1!X350</f>
        <v>0</v>
      </c>
    </row>
    <row r="357" spans="7:24">
      <c r="G357" s="152" t="str">
        <f>IF(Лист1!T351&lt;&gt;"",Лист1!B351,"")</f>
        <v/>
      </c>
      <c r="K357" s="228"/>
      <c r="X357" s="152">
        <f>Лист1!X351</f>
        <v>0</v>
      </c>
    </row>
    <row r="358" spans="7:24">
      <c r="G358" s="152" t="str">
        <f>IF(Лист1!T352&lt;&gt;"",Лист1!B352,"")</f>
        <v/>
      </c>
      <c r="K358" s="228"/>
      <c r="X358" s="152">
        <f>Лист1!X352</f>
        <v>0</v>
      </c>
    </row>
    <row r="359" spans="7:24">
      <c r="G359" s="152" t="str">
        <f>IF(Лист1!T353&lt;&gt;"",Лист1!B353,"")</f>
        <v/>
      </c>
      <c r="K359" s="228"/>
      <c r="X359" s="152">
        <f>Лист1!X353</f>
        <v>0</v>
      </c>
    </row>
    <row r="360" spans="7:24">
      <c r="G360" s="152" t="str">
        <f>IF(Лист1!T354&lt;&gt;"",Лист1!B354,"")</f>
        <v/>
      </c>
      <c r="K360" s="228"/>
      <c r="X360" s="152">
        <f>Лист1!X354</f>
        <v>0</v>
      </c>
    </row>
    <row r="361" spans="7:24">
      <c r="G361" s="152" t="str">
        <f>IF(Лист1!T355&lt;&gt;"",Лист1!B355,"")</f>
        <v/>
      </c>
      <c r="K361" s="228"/>
      <c r="X361" s="152">
        <f>Лист1!X355</f>
        <v>0</v>
      </c>
    </row>
    <row r="362" spans="7:24">
      <c r="G362" s="152" t="str">
        <f>IF(Лист1!T356&lt;&gt;"",Лист1!B356,"")</f>
        <v/>
      </c>
      <c r="K362" s="228"/>
      <c r="X362" s="152">
        <f>Лист1!X356</f>
        <v>0</v>
      </c>
    </row>
    <row r="363" spans="7:24">
      <c r="G363" s="152" t="str">
        <f>IF(Лист1!T357&lt;&gt;"",Лист1!B357,"")</f>
        <v/>
      </c>
      <c r="K363" s="228"/>
      <c r="X363" s="152">
        <f>Лист1!X357</f>
        <v>0</v>
      </c>
    </row>
    <row r="364" spans="7:24">
      <c r="G364" s="152" t="str">
        <f>IF(Лист1!T358&lt;&gt;"",Лист1!B358,"")</f>
        <v/>
      </c>
      <c r="K364" s="228"/>
      <c r="X364" s="152">
        <f>Лист1!X358</f>
        <v>0</v>
      </c>
    </row>
    <row r="365" spans="7:24">
      <c r="G365" s="152" t="str">
        <f>IF(Лист1!T359&lt;&gt;"",Лист1!B359,"")</f>
        <v/>
      </c>
      <c r="K365" s="228"/>
      <c r="X365" s="152">
        <f>Лист1!X359</f>
        <v>0</v>
      </c>
    </row>
    <row r="366" spans="7:24">
      <c r="G366" s="152" t="str">
        <f>IF(Лист1!S360&lt;&gt;0,Лист1!B360,"")</f>
        <v/>
      </c>
      <c r="K366" s="228"/>
      <c r="X366" s="152">
        <f>Лист1!X360</f>
        <v>0</v>
      </c>
    </row>
    <row r="367" spans="7:24">
      <c r="G367" s="152" t="str">
        <f>IF(Лист1!S361&lt;&gt;0,Лист1!B361,"")</f>
        <v/>
      </c>
      <c r="K367" s="228"/>
      <c r="X367" s="152">
        <f>Лист1!X361</f>
        <v>0</v>
      </c>
    </row>
    <row r="368" spans="7:24">
      <c r="G368" s="152" t="str">
        <f>IF(Лист1!S362&lt;&gt;0,Лист1!B362,"")</f>
        <v/>
      </c>
      <c r="K368" s="228"/>
      <c r="X368" s="152">
        <f>Лист1!X362</f>
        <v>0</v>
      </c>
    </row>
    <row r="369" spans="7:24">
      <c r="G369" s="152" t="str">
        <f>IF(Лист1!S363&lt;&gt;0,Лист1!B363,"")</f>
        <v/>
      </c>
      <c r="K369" s="228"/>
      <c r="X369" s="152">
        <f>Лист1!X363</f>
        <v>0</v>
      </c>
    </row>
    <row r="370" spans="7:24">
      <c r="G370" s="152" t="str">
        <f>IF(Лист1!S364&lt;&gt;0,Лист1!B364,"")</f>
        <v/>
      </c>
      <c r="K370" s="228"/>
      <c r="X370" s="152">
        <f>Лист1!X364</f>
        <v>0</v>
      </c>
    </row>
    <row r="371" spans="7:24">
      <c r="G371" s="152" t="str">
        <f>IF(Лист1!S365&lt;&gt;0,Лист1!B365,"")</f>
        <v/>
      </c>
      <c r="K371" s="228"/>
      <c r="X371" s="152">
        <f>Лист1!X365</f>
        <v>0</v>
      </c>
    </row>
    <row r="372" spans="7:24">
      <c r="G372" s="152" t="str">
        <f>IF(Лист1!S366&lt;&gt;0,Лист1!B366,"")</f>
        <v/>
      </c>
      <c r="K372" s="228"/>
      <c r="X372" s="152">
        <f>Лист1!X366</f>
        <v>0</v>
      </c>
    </row>
    <row r="373" spans="7:24">
      <c r="G373" s="152" t="str">
        <f>IF(Лист1!S367&lt;&gt;0,Лист1!B367,"")</f>
        <v/>
      </c>
      <c r="K373" s="228"/>
      <c r="X373" s="152">
        <f>Лист1!X367</f>
        <v>0</v>
      </c>
    </row>
    <row r="374" spans="7:24">
      <c r="G374" s="152" t="str">
        <f>IF(Лист1!S368&lt;&gt;0,Лист1!B368,"")</f>
        <v/>
      </c>
      <c r="K374" s="228"/>
      <c r="X374" s="152">
        <f>Лист1!X368</f>
        <v>0</v>
      </c>
    </row>
    <row r="375" spans="7:24">
      <c r="G375" s="152" t="str">
        <f>IF(Лист1!S369&lt;&gt;0,Лист1!B369,"")</f>
        <v/>
      </c>
      <c r="K375" s="228"/>
      <c r="X375" s="152">
        <f>Лист1!X369</f>
        <v>0</v>
      </c>
    </row>
    <row r="376" spans="7:24">
      <c r="G376" s="152" t="str">
        <f>IF(Лист1!S370&lt;&gt;0,Лист1!B370,"")</f>
        <v/>
      </c>
      <c r="K376" s="228"/>
      <c r="X376" s="152">
        <f>Лист1!X370</f>
        <v>0</v>
      </c>
    </row>
    <row r="377" spans="7:24">
      <c r="G377" s="152" t="str">
        <f>IF(Лист1!S371&lt;&gt;0,Лист1!B371,"")</f>
        <v/>
      </c>
      <c r="K377" s="228"/>
      <c r="X377" s="152">
        <f>Лист1!X371</f>
        <v>0</v>
      </c>
    </row>
    <row r="378" spans="7:24">
      <c r="G378" s="152" t="str">
        <f>IF(Лист1!S372&lt;&gt;0,Лист1!B372,"")</f>
        <v/>
      </c>
      <c r="K378" s="228"/>
      <c r="X378" s="152">
        <f>Лист1!X372</f>
        <v>0</v>
      </c>
    </row>
    <row r="379" spans="7:24">
      <c r="G379" s="152" t="str">
        <f>IF(Лист1!S373&lt;&gt;0,Лист1!B373,"")</f>
        <v/>
      </c>
      <c r="K379" s="228"/>
      <c r="X379" s="152">
        <f>Лист1!X373</f>
        <v>0</v>
      </c>
    </row>
    <row r="380" spans="7:24">
      <c r="G380" s="152" t="str">
        <f>IF(Лист1!S374&lt;&gt;0,Лист1!B374,"")</f>
        <v/>
      </c>
      <c r="K380" s="228"/>
      <c r="X380" s="152">
        <f>Лист1!X374</f>
        <v>0</v>
      </c>
    </row>
    <row r="381" spans="7:24">
      <c r="G381" s="152" t="str">
        <f>IF(Лист1!S375&lt;&gt;0,Лист1!B375,"")</f>
        <v/>
      </c>
      <c r="K381" s="228"/>
      <c r="X381" s="152">
        <f>Лист1!X375</f>
        <v>0</v>
      </c>
    </row>
    <row r="382" spans="7:24">
      <c r="G382" s="152" t="str">
        <f>IF(Лист1!S376&lt;&gt;0,Лист1!B376,"")</f>
        <v/>
      </c>
      <c r="K382" s="228"/>
      <c r="X382" s="152">
        <f>Лист1!X376</f>
        <v>0</v>
      </c>
    </row>
    <row r="383" spans="7:24">
      <c r="G383" s="152" t="str">
        <f>IF(Лист1!S377&lt;&gt;0,Лист1!B377,"")</f>
        <v/>
      </c>
      <c r="K383" s="228"/>
      <c r="X383" s="152">
        <f>Лист1!X377</f>
        <v>0</v>
      </c>
    </row>
    <row r="384" spans="7:24">
      <c r="G384" s="152" t="str">
        <f>IF(Лист1!S378&lt;&gt;0,Лист1!B378,"")</f>
        <v/>
      </c>
      <c r="K384" s="228"/>
      <c r="X384" s="152">
        <f>Лист1!X378</f>
        <v>0</v>
      </c>
    </row>
    <row r="385" spans="7:24">
      <c r="G385" s="152" t="str">
        <f>IF(Лист1!S379&lt;&gt;0,Лист1!B379,"")</f>
        <v/>
      </c>
      <c r="K385" s="228"/>
      <c r="X385" s="152">
        <f>Лист1!X379</f>
        <v>0</v>
      </c>
    </row>
    <row r="386" spans="7:24">
      <c r="G386" s="152" t="str">
        <f>IF(Лист1!S380&lt;&gt;0,Лист1!B380,"")</f>
        <v/>
      </c>
      <c r="K386" s="228"/>
      <c r="X386" s="152">
        <f>Лист1!X380</f>
        <v>0</v>
      </c>
    </row>
    <row r="387" spans="7:24">
      <c r="G387" s="152" t="str">
        <f>IF(Лист1!S381&lt;&gt;0,Лист1!B381,"")</f>
        <v/>
      </c>
      <c r="K387" s="228"/>
      <c r="X387" s="152">
        <f>Лист1!X381</f>
        <v>0</v>
      </c>
    </row>
    <row r="388" spans="7:24">
      <c r="G388" s="152" t="str">
        <f>IF(Лист1!S382&lt;&gt;0,Лист1!B382,"")</f>
        <v/>
      </c>
      <c r="K388" s="228"/>
      <c r="X388" s="152">
        <f>Лист1!X382</f>
        <v>0</v>
      </c>
    </row>
    <row r="389" spans="7:24">
      <c r="G389" s="152" t="str">
        <f>IF(Лист1!S383&lt;&gt;0,Лист1!B383,"")</f>
        <v/>
      </c>
      <c r="K389" s="228"/>
      <c r="X389" s="152">
        <f>Лист1!X383</f>
        <v>0</v>
      </c>
    </row>
    <row r="390" spans="7:24">
      <c r="G390" s="152" t="str">
        <f>IF(Лист1!S384&lt;&gt;0,Лист1!B384,"")</f>
        <v/>
      </c>
      <c r="K390" s="228"/>
      <c r="X390" s="152">
        <f>Лист1!X384</f>
        <v>0</v>
      </c>
    </row>
    <row r="391" spans="7:24">
      <c r="G391" s="152" t="str">
        <f>IF(Лист1!S385&lt;&gt;0,Лист1!B385,"")</f>
        <v/>
      </c>
      <c r="K391" s="228"/>
      <c r="X391" s="152">
        <f>Лист1!X385</f>
        <v>0</v>
      </c>
    </row>
    <row r="392" spans="7:24">
      <c r="G392" s="152" t="str">
        <f>IF(Лист1!S386&lt;&gt;0,Лист1!B386,"")</f>
        <v/>
      </c>
      <c r="K392" s="228"/>
      <c r="X392" s="152">
        <f>Лист1!X386</f>
        <v>0</v>
      </c>
    </row>
    <row r="393" spans="7:24">
      <c r="G393" s="152" t="str">
        <f>IF(Лист1!S387&lt;&gt;0,Лист1!B387,"")</f>
        <v/>
      </c>
      <c r="K393" s="228"/>
      <c r="X393" s="152">
        <f>Лист1!X387</f>
        <v>0</v>
      </c>
    </row>
    <row r="394" spans="7:24">
      <c r="G394" s="152" t="str">
        <f>IF(Лист1!S388&lt;&gt;0,Лист1!B388,"")</f>
        <v/>
      </c>
      <c r="K394" s="228"/>
      <c r="X394" s="152">
        <f>Лист1!X388</f>
        <v>0</v>
      </c>
    </row>
    <row r="395" spans="7:24">
      <c r="G395" s="152" t="str">
        <f>IF(Лист1!S389&lt;&gt;0,Лист1!B389,"")</f>
        <v/>
      </c>
      <c r="K395" s="228"/>
      <c r="X395" s="152">
        <f>Лист1!X389</f>
        <v>0</v>
      </c>
    </row>
    <row r="396" spans="7:24">
      <c r="G396" s="152" t="str">
        <f>IF(Лист1!S390&lt;&gt;0,Лист1!B390,"")</f>
        <v/>
      </c>
      <c r="K396" s="228"/>
      <c r="X396" s="152">
        <f>Лист1!X390</f>
        <v>0</v>
      </c>
    </row>
    <row r="397" spans="7:24">
      <c r="G397" s="152" t="str">
        <f>IF(Лист1!S391&lt;&gt;0,Лист1!B391,"")</f>
        <v/>
      </c>
      <c r="K397" s="228"/>
      <c r="X397" s="152">
        <f>Лист1!X391</f>
        <v>0</v>
      </c>
    </row>
    <row r="398" spans="7:24">
      <c r="G398" s="152" t="str">
        <f>IF(Лист1!S392&lt;&gt;0,Лист1!B392,"")</f>
        <v/>
      </c>
      <c r="K398" s="228"/>
      <c r="X398" s="152">
        <f>Лист1!X392</f>
        <v>0</v>
      </c>
    </row>
    <row r="399" spans="7:24">
      <c r="G399" s="152" t="str">
        <f>IF(Лист1!S393&lt;&gt;0,Лист1!B393,"")</f>
        <v/>
      </c>
      <c r="K399" s="228"/>
      <c r="X399" s="152">
        <f>Лист1!X393</f>
        <v>0</v>
      </c>
    </row>
    <row r="400" spans="7:24">
      <c r="G400" s="152" t="str">
        <f>IF(Лист1!S394&lt;&gt;0,Лист1!B394,"")</f>
        <v/>
      </c>
      <c r="K400" s="228"/>
      <c r="X400" s="152">
        <f>Лист1!X394</f>
        <v>0</v>
      </c>
    </row>
    <row r="401" spans="7:24">
      <c r="G401" s="152" t="str">
        <f>IF(Лист1!S395&lt;&gt;0,Лист1!B395,"")</f>
        <v/>
      </c>
      <c r="K401" s="228"/>
      <c r="X401" s="152">
        <f>Лист1!X395</f>
        <v>0</v>
      </c>
    </row>
    <row r="402" spans="7:24">
      <c r="G402" s="152" t="str">
        <f>IF(Лист1!S396&lt;&gt;0,Лист1!B396,"")</f>
        <v/>
      </c>
      <c r="K402" s="228"/>
      <c r="X402" s="152">
        <f>Лист1!X396</f>
        <v>0</v>
      </c>
    </row>
    <row r="403" spans="7:24">
      <c r="G403" s="152" t="str">
        <f>IF(Лист1!S397&lt;&gt;0,Лист1!B397,"")</f>
        <v/>
      </c>
      <c r="K403" s="228"/>
      <c r="X403" s="152">
        <f>Лист1!X397</f>
        <v>0</v>
      </c>
    </row>
    <row r="404" spans="7:24">
      <c r="G404" s="152" t="str">
        <f>IF(Лист1!S398&lt;&gt;0,Лист1!B398,"")</f>
        <v/>
      </c>
      <c r="K404" s="228"/>
      <c r="X404" s="152">
        <f>Лист1!X398</f>
        <v>0</v>
      </c>
    </row>
    <row r="405" spans="7:24">
      <c r="G405" s="152" t="str">
        <f>IF(Лист1!S399&lt;&gt;0,Лист1!B399,"")</f>
        <v/>
      </c>
      <c r="K405" s="228"/>
      <c r="X405" s="152">
        <f>Лист1!X399</f>
        <v>0</v>
      </c>
    </row>
    <row r="406" spans="7:24">
      <c r="G406" s="152" t="str">
        <f>IF(Лист1!S400&lt;&gt;0,Лист1!B400,"")</f>
        <v/>
      </c>
      <c r="K406" s="228"/>
      <c r="X406" s="152">
        <f>Лист1!X400</f>
        <v>0</v>
      </c>
    </row>
    <row r="407" spans="7:24">
      <c r="G407" s="152" t="str">
        <f>IF(Лист1!S401&lt;&gt;0,Лист1!B401,"")</f>
        <v/>
      </c>
      <c r="K407" s="228"/>
      <c r="X407" s="152">
        <f>Лист1!X401</f>
        <v>0</v>
      </c>
    </row>
    <row r="408" spans="7:24">
      <c r="G408" s="152" t="str">
        <f>IF(Лист1!S402&lt;&gt;0,Лист1!B402,"")</f>
        <v/>
      </c>
      <c r="K408" s="228"/>
      <c r="X408" s="152">
        <f>Лист1!X402</f>
        <v>0</v>
      </c>
    </row>
    <row r="409" spans="7:24">
      <c r="G409" s="152" t="str">
        <f>IF(Лист1!S403&lt;&gt;0,Лист1!B403,"")</f>
        <v/>
      </c>
      <c r="K409" s="228"/>
      <c r="X409" s="152">
        <f>Лист1!X403</f>
        <v>0</v>
      </c>
    </row>
    <row r="410" spans="7:24">
      <c r="G410" s="152" t="str">
        <f>IF(Лист1!S404&lt;&gt;0,Лист1!B404,"")</f>
        <v/>
      </c>
      <c r="K410" s="228"/>
      <c r="X410" s="152">
        <f>Лист1!X404</f>
        <v>0</v>
      </c>
    </row>
    <row r="411" spans="7:24">
      <c r="G411" s="152" t="str">
        <f>IF(Лист1!S405&lt;&gt;0,Лист1!B405,"")</f>
        <v/>
      </c>
      <c r="K411" s="228"/>
      <c r="X411" s="152">
        <f>Лист1!X405</f>
        <v>0</v>
      </c>
    </row>
    <row r="412" spans="7:24">
      <c r="G412" s="152" t="str">
        <f>IF(Лист1!S406&lt;&gt;0,Лист1!B406,"")</f>
        <v/>
      </c>
      <c r="K412" s="228"/>
      <c r="X412" s="152">
        <f>Лист1!X406</f>
        <v>0</v>
      </c>
    </row>
    <row r="413" spans="7:24">
      <c r="G413" s="152" t="str">
        <f>IF(Лист1!S407&lt;&gt;0,Лист1!B407,"")</f>
        <v/>
      </c>
      <c r="K413" s="228"/>
      <c r="X413" s="152">
        <f>Лист1!X407</f>
        <v>0</v>
      </c>
    </row>
    <row r="414" spans="7:24">
      <c r="G414" s="152" t="str">
        <f>IF(Лист1!S408&lt;&gt;0,Лист1!B408,"")</f>
        <v/>
      </c>
      <c r="K414" s="228"/>
      <c r="X414" s="152">
        <f>Лист1!X408</f>
        <v>0</v>
      </c>
    </row>
    <row r="415" spans="7:24">
      <c r="G415" s="152" t="str">
        <f>IF(Лист1!S409&lt;&gt;0,Лист1!B409,"")</f>
        <v/>
      </c>
      <c r="K415" s="228"/>
      <c r="X415" s="152">
        <f>Лист1!X409</f>
        <v>0</v>
      </c>
    </row>
    <row r="416" spans="7:24">
      <c r="G416" s="152" t="str">
        <f>IF(Лист1!S410&lt;&gt;0,Лист1!B410,"")</f>
        <v/>
      </c>
      <c r="K416" s="228"/>
      <c r="X416" s="152">
        <f>Лист1!X410</f>
        <v>0</v>
      </c>
    </row>
    <row r="417" spans="7:24">
      <c r="G417" s="152" t="str">
        <f>IF(Лист1!S411&lt;&gt;0,Лист1!B411,"")</f>
        <v/>
      </c>
      <c r="K417" s="228"/>
      <c r="X417" s="152">
        <f>Лист1!X411</f>
        <v>0</v>
      </c>
    </row>
    <row r="418" spans="7:24">
      <c r="G418" s="152" t="str">
        <f>IF(Лист1!S412&lt;&gt;0,Лист1!B412,"")</f>
        <v/>
      </c>
      <c r="K418" s="228"/>
      <c r="X418" s="152">
        <f>Лист1!X412</f>
        <v>0</v>
      </c>
    </row>
    <row r="419" spans="7:24">
      <c r="G419" s="152" t="str">
        <f>IF(Лист1!S413&lt;&gt;0,Лист1!B413,"")</f>
        <v/>
      </c>
      <c r="K419" s="228"/>
      <c r="X419" s="152">
        <f>Лист1!X413</f>
        <v>0</v>
      </c>
    </row>
    <row r="420" spans="7:24">
      <c r="G420" s="152" t="str">
        <f>IF(Лист1!S414&lt;&gt;0,Лист1!B414,"")</f>
        <v/>
      </c>
      <c r="K420" s="228"/>
      <c r="X420" s="152">
        <f>Лист1!X414</f>
        <v>0</v>
      </c>
    </row>
    <row r="421" spans="7:24">
      <c r="G421" s="152" t="str">
        <f>IF(Лист1!S415&lt;&gt;0,Лист1!B415,"")</f>
        <v/>
      </c>
      <c r="K421" s="228"/>
      <c r="X421" s="152">
        <f>Лист1!X415</f>
        <v>0</v>
      </c>
    </row>
    <row r="422" spans="7:24">
      <c r="G422" s="152" t="str">
        <f>IF(Лист1!S416&lt;&gt;0,Лист1!B416,"")</f>
        <v/>
      </c>
      <c r="K422" s="228"/>
      <c r="X422" s="152">
        <f>Лист1!X416</f>
        <v>0</v>
      </c>
    </row>
    <row r="423" spans="7:24">
      <c r="G423" s="152" t="str">
        <f>IF(Лист1!S417&lt;&gt;0,Лист1!B417,"")</f>
        <v/>
      </c>
      <c r="K423" s="228"/>
      <c r="X423" s="152">
        <f>Лист1!X417</f>
        <v>0</v>
      </c>
    </row>
    <row r="424" spans="7:24">
      <c r="G424" s="152" t="str">
        <f>IF(Лист1!S418&lt;&gt;0,Лист1!B418,"")</f>
        <v/>
      </c>
      <c r="K424" s="228"/>
      <c r="X424" s="152">
        <f>Лист1!X418</f>
        <v>0</v>
      </c>
    </row>
    <row r="425" spans="7:24">
      <c r="G425" s="152" t="str">
        <f>IF(Лист1!S419&lt;&gt;0,Лист1!B419,"")</f>
        <v/>
      </c>
      <c r="K425" s="228"/>
      <c r="X425" s="152">
        <f>Лист1!X419</f>
        <v>0</v>
      </c>
    </row>
    <row r="426" spans="7:24">
      <c r="G426" s="152" t="str">
        <f>IF(Лист1!S420&lt;&gt;0,Лист1!B420,"")</f>
        <v/>
      </c>
      <c r="K426" s="228"/>
      <c r="X426" s="152">
        <f>Лист1!X420</f>
        <v>0</v>
      </c>
    </row>
    <row r="427" spans="7:24">
      <c r="G427" s="152" t="str">
        <f>IF(Лист1!S421&lt;&gt;0,Лист1!B421,"")</f>
        <v/>
      </c>
      <c r="K427" s="228"/>
      <c r="X427" s="152">
        <f>Лист1!X421</f>
        <v>0</v>
      </c>
    </row>
    <row r="428" spans="7:24">
      <c r="G428" s="152" t="str">
        <f>IF(Лист1!S422&lt;&gt;0,Лист1!B422,"")</f>
        <v/>
      </c>
      <c r="K428" s="228"/>
      <c r="X428" s="152">
        <f>Лист1!X422</f>
        <v>0</v>
      </c>
    </row>
    <row r="429" spans="7:24">
      <c r="K429" s="228"/>
      <c r="X429" s="152">
        <f>Лист1!X423</f>
        <v>0</v>
      </c>
    </row>
    <row r="430" spans="7:24">
      <c r="K430" s="228"/>
      <c r="X430" s="152">
        <f>Лист1!X424</f>
        <v>0</v>
      </c>
    </row>
    <row r="431" spans="7:24">
      <c r="K431" s="228"/>
      <c r="X431" s="152">
        <f>Лист1!X425</f>
        <v>0</v>
      </c>
    </row>
    <row r="432" spans="7:24">
      <c r="K432" s="228"/>
      <c r="X432" s="152">
        <f>Лист1!X426</f>
        <v>0</v>
      </c>
    </row>
    <row r="433" spans="11:24">
      <c r="K433" s="228"/>
      <c r="X433" s="152">
        <f>Лист1!X427</f>
        <v>0</v>
      </c>
    </row>
    <row r="434" spans="11:24">
      <c r="K434" s="228"/>
      <c r="X434" s="152">
        <f>Лист1!X428</f>
        <v>0</v>
      </c>
    </row>
    <row r="435" spans="11:24">
      <c r="K435" s="228"/>
      <c r="X435" s="152">
        <f>Лист1!X429</f>
        <v>0</v>
      </c>
    </row>
    <row r="436" spans="11:24">
      <c r="K436" s="228"/>
      <c r="X436" s="152">
        <f>Лист1!X430</f>
        <v>0</v>
      </c>
    </row>
    <row r="437" spans="11:24">
      <c r="K437" s="228"/>
      <c r="X437" s="152">
        <f>Лист1!X431</f>
        <v>0</v>
      </c>
    </row>
    <row r="438" spans="11:24">
      <c r="K438" s="228"/>
      <c r="X438" s="152">
        <f>Лист1!X432</f>
        <v>0</v>
      </c>
    </row>
    <row r="439" spans="11:24">
      <c r="K439" s="228"/>
      <c r="X439" s="152">
        <f>Лист1!X433</f>
        <v>0</v>
      </c>
    </row>
    <row r="440" spans="11:24">
      <c r="K440" s="228"/>
      <c r="X440" s="152">
        <f>Лист1!X434</f>
        <v>0</v>
      </c>
    </row>
    <row r="441" spans="11:24">
      <c r="K441" s="228"/>
      <c r="X441" s="152">
        <f>Лист1!X435</f>
        <v>0</v>
      </c>
    </row>
    <row r="442" spans="11:24">
      <c r="K442" s="228"/>
      <c r="X442" s="152">
        <f>Лист1!X436</f>
        <v>0</v>
      </c>
    </row>
    <row r="443" spans="11:24">
      <c r="K443" s="228"/>
      <c r="X443" s="152">
        <f>Лист1!X437</f>
        <v>0</v>
      </c>
    </row>
    <row r="444" spans="11:24">
      <c r="K444" s="228"/>
      <c r="X444" s="152">
        <f>Лист1!X438</f>
        <v>0</v>
      </c>
    </row>
    <row r="445" spans="11:24">
      <c r="K445" s="228"/>
      <c r="X445" s="152">
        <f>Лист1!X439</f>
        <v>0</v>
      </c>
    </row>
    <row r="446" spans="11:24">
      <c r="K446" s="228"/>
      <c r="X446" s="152">
        <f>Лист1!X440</f>
        <v>0</v>
      </c>
    </row>
    <row r="447" spans="11:24">
      <c r="K447" s="228"/>
      <c r="X447" s="152">
        <f>Лист1!X441</f>
        <v>0</v>
      </c>
    </row>
    <row r="448" spans="11:24">
      <c r="K448" s="228"/>
      <c r="X448" s="152">
        <f>Лист1!X442</f>
        <v>0</v>
      </c>
    </row>
    <row r="449" spans="11:24">
      <c r="K449" s="228"/>
      <c r="X449" s="152">
        <f>Лист1!X443</f>
        <v>0</v>
      </c>
    </row>
    <row r="450" spans="11:24">
      <c r="K450" s="228"/>
      <c r="X450" s="152">
        <f>Лист1!X444</f>
        <v>0</v>
      </c>
    </row>
    <row r="451" spans="11:24">
      <c r="K451" s="228"/>
      <c r="X451" s="152">
        <f>Лист1!X445</f>
        <v>0</v>
      </c>
    </row>
    <row r="452" spans="11:24">
      <c r="K452" s="228"/>
      <c r="X452" s="152">
        <f>Лист1!X446</f>
        <v>0</v>
      </c>
    </row>
    <row r="453" spans="11:24">
      <c r="K453" s="228"/>
      <c r="X453" s="152">
        <f>Лист1!X447</f>
        <v>0</v>
      </c>
    </row>
    <row r="454" spans="11:24">
      <c r="K454" s="228"/>
      <c r="X454" s="152">
        <f>Лист1!X448</f>
        <v>0</v>
      </c>
    </row>
    <row r="455" spans="11:24">
      <c r="X455" s="152">
        <f>Лист1!X449</f>
        <v>0</v>
      </c>
    </row>
    <row r="456" spans="11:24">
      <c r="X456" s="152">
        <f>Лист1!X450</f>
        <v>0</v>
      </c>
    </row>
    <row r="457" spans="11:24">
      <c r="X457" s="152">
        <f>Лист1!X451</f>
        <v>0</v>
      </c>
    </row>
    <row r="458" spans="11:24">
      <c r="X458" s="152">
        <f>Лист1!X452</f>
        <v>0</v>
      </c>
    </row>
    <row r="459" spans="11:24">
      <c r="X459" s="152">
        <f>Лист1!X453</f>
        <v>0</v>
      </c>
    </row>
    <row r="460" spans="11:24">
      <c r="X460" s="152">
        <f>Лист1!X454</f>
        <v>0</v>
      </c>
    </row>
    <row r="461" spans="11:24">
      <c r="X461" s="152">
        <f>Лист1!X455</f>
        <v>0</v>
      </c>
    </row>
    <row r="462" spans="11:24">
      <c r="X462" s="152">
        <f>Лист1!X456</f>
        <v>0</v>
      </c>
    </row>
    <row r="463" spans="11:24">
      <c r="X463" s="152">
        <f>Лист1!X457</f>
        <v>0</v>
      </c>
    </row>
    <row r="464" spans="11:24">
      <c r="X464" s="152">
        <f>Лист1!X458</f>
        <v>0</v>
      </c>
    </row>
    <row r="465" spans="24:24">
      <c r="X465" s="152">
        <f>Лист1!X459</f>
        <v>0</v>
      </c>
    </row>
    <row r="466" spans="24:24">
      <c r="X466" s="152">
        <f>Лист1!X460</f>
        <v>0</v>
      </c>
    </row>
    <row r="467" spans="24:24">
      <c r="X467" s="152">
        <f>Лист1!X461</f>
        <v>0</v>
      </c>
    </row>
    <row r="468" spans="24:24">
      <c r="X468" s="152">
        <f>Лист1!X462</f>
        <v>0</v>
      </c>
    </row>
    <row r="469" spans="24:24">
      <c r="X469" s="152">
        <f>Лист1!X463</f>
        <v>0</v>
      </c>
    </row>
    <row r="470" spans="24:24">
      <c r="X470" s="152">
        <f>Лист1!X464</f>
        <v>0</v>
      </c>
    </row>
    <row r="471" spans="24:24">
      <c r="X471" s="152">
        <f>Лист1!X465</f>
        <v>0</v>
      </c>
    </row>
  </sheetData>
  <mergeCells count="5">
    <mergeCell ref="D6:H6"/>
    <mergeCell ref="C2:K2"/>
    <mergeCell ref="D3:K3"/>
    <mergeCell ref="D4:H4"/>
    <mergeCell ref="D5:H5"/>
  </mergeCells>
  <phoneticPr fontId="36" type="noConversion"/>
  <conditionalFormatting sqref="D9:E362">
    <cfRule type="expression" dxfId="5" priority="7" stopIfTrue="1">
      <formula>"&gt;0 или &gt;"</formula>
    </cfRule>
  </conditionalFormatting>
  <conditionalFormatting sqref="L19:L259 C9:C310 D9:E362 K9:K378 F9:J811">
    <cfRule type="notContainsBlanks" dxfId="4" priority="6" stopIfTrue="1">
      <formula>LEN(TRIM(C9))&gt;0</formula>
    </cfRule>
  </conditionalFormatting>
  <conditionalFormatting sqref="K10">
    <cfRule type="expression" dxfId="3" priority="5" stopIfTrue="1">
      <formula>"И((Лист1!P4="""");НЕ((K9="""")))"</formula>
    </cfRule>
  </conditionalFormatting>
  <conditionalFormatting sqref="K10">
    <cfRule type="expression" dxfId="2" priority="3" stopIfTrue="1">
      <formula>"&gt;0 или &gt;"</formula>
    </cfRule>
  </conditionalFormatting>
  <conditionalFormatting sqref="G9:G428">
    <cfRule type="notContainsBlanks" dxfId="1" priority="2">
      <formula>LEN(TRIM(G9))&gt;0</formula>
    </cfRule>
  </conditionalFormatting>
  <conditionalFormatting sqref="B9:B123">
    <cfRule type="notContainsBlanks" dxfId="0" priority="1" stopIfTrue="1">
      <formula>LEN(TRIM(B9))&gt;0</formula>
    </cfRule>
  </conditionalFormatting>
  <pageMargins left="0.51181102362204722" right="0.51181102362204722" top="0.55118110236220474" bottom="0.55118110236220474" header="0.31496062992125984" footer="0.31496062992125984"/>
  <pageSetup paperSize="9" scale="8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/>
  <dimension ref="A1:X21"/>
  <sheetViews>
    <sheetView zoomScaleNormal="100" workbookViewId="0">
      <selection activeCell="K21" sqref="K21"/>
    </sheetView>
  </sheetViews>
  <sheetFormatPr defaultRowHeight="12.75" outlineLevelCol="1"/>
  <cols>
    <col min="1" max="1" width="28.5703125" style="9" customWidth="1"/>
    <col min="2" max="3" width="17.7109375" style="10" customWidth="1"/>
    <col min="4" max="4" width="17.7109375" style="11" customWidth="1"/>
    <col min="5" max="5" width="24" style="9" customWidth="1"/>
    <col min="6" max="6" width="6.42578125" style="12" customWidth="1"/>
    <col min="7" max="9" width="0" style="12" hidden="1" customWidth="1" outlineLevel="1"/>
    <col min="10" max="10" width="9.140625" style="12" collapsed="1"/>
    <col min="11" max="22" width="9.140625" style="12"/>
    <col min="23" max="23" width="9.140625" style="12" hidden="1" customWidth="1"/>
    <col min="24" max="16384" width="9.140625" style="12"/>
  </cols>
  <sheetData>
    <row r="1" spans="1:24">
      <c r="A1" s="13"/>
      <c r="B1" s="14"/>
      <c r="C1" s="14"/>
      <c r="D1" s="15"/>
      <c r="E1" s="14"/>
      <c r="F1" s="16"/>
      <c r="G1" s="16"/>
      <c r="H1" s="16"/>
      <c r="I1" s="16"/>
    </row>
    <row r="2" spans="1:24" ht="15.75">
      <c r="A2" s="13"/>
      <c r="B2" s="17"/>
      <c r="C2" s="14"/>
      <c r="D2" s="15"/>
      <c r="E2" s="14"/>
      <c r="F2" s="16"/>
      <c r="G2" s="16"/>
      <c r="H2" s="16"/>
      <c r="I2" s="16"/>
    </row>
    <row r="3" spans="1:24" ht="51" customHeight="1">
      <c r="A3" s="13"/>
      <c r="B3" s="18"/>
      <c r="C3" s="14"/>
      <c r="D3" s="19"/>
      <c r="E3" s="14"/>
      <c r="F3" s="16"/>
      <c r="G3" s="16"/>
      <c r="H3" s="16"/>
      <c r="I3" s="16"/>
    </row>
    <row r="4" spans="1:24" ht="15.75">
      <c r="A4" s="13"/>
      <c r="B4" s="20"/>
      <c r="C4" s="14"/>
      <c r="D4" s="15"/>
      <c r="E4" s="14"/>
      <c r="F4" s="16"/>
      <c r="G4" s="16"/>
      <c r="H4" s="16"/>
      <c r="I4" s="16"/>
    </row>
    <row r="5" spans="1:24" ht="38.25" customHeight="1">
      <c r="A5" s="16"/>
      <c r="B5" s="21"/>
      <c r="C5" s="22"/>
      <c r="D5" s="15"/>
      <c r="E5" s="14"/>
      <c r="F5" s="16"/>
      <c r="G5" s="16"/>
      <c r="H5" s="16"/>
      <c r="I5" s="16"/>
    </row>
    <row r="6" spans="1:24" s="24" customFormat="1" ht="18.75" customHeight="1">
      <c r="A6" s="344" t="s">
        <v>348</v>
      </c>
      <c r="B6" s="344"/>
      <c r="C6" s="344"/>
      <c r="D6" s="344"/>
      <c r="E6" s="344"/>
      <c r="F6" s="23"/>
    </row>
    <row r="7" spans="1:24" s="24" customFormat="1" ht="18.75">
      <c r="A7" s="344"/>
      <c r="B7" s="344"/>
      <c r="C7" s="344"/>
      <c r="D7" s="344"/>
      <c r="E7" s="344"/>
      <c r="F7" s="23"/>
    </row>
    <row r="8" spans="1:24" s="24" customFormat="1" ht="18.75" customHeight="1">
      <c r="A8" s="25"/>
      <c r="B8" s="26" t="s">
        <v>24</v>
      </c>
      <c r="C8" s="27" t="s">
        <v>25</v>
      </c>
      <c r="D8" s="28" t="s">
        <v>26</v>
      </c>
      <c r="E8" s="29"/>
      <c r="F8" s="23"/>
    </row>
    <row r="9" spans="1:24" s="24" customFormat="1" ht="18.75">
      <c r="A9" s="30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23"/>
    </row>
    <row r="10" spans="1:24" s="24" customFormat="1" ht="19.5" thickBot="1">
      <c r="A10" s="31"/>
      <c r="B10" s="32" t="s">
        <v>31</v>
      </c>
      <c r="C10" s="33" t="s">
        <v>32</v>
      </c>
      <c r="D10" s="34" t="s">
        <v>33</v>
      </c>
      <c r="E10" s="35"/>
      <c r="F10" s="23"/>
    </row>
    <row r="11" spans="1:24" s="24" customFormat="1" ht="24" thickBot="1">
      <c r="A11" s="36" t="s">
        <v>34</v>
      </c>
      <c r="B11" s="37">
        <v>100</v>
      </c>
      <c r="C11" s="37">
        <v>1000</v>
      </c>
      <c r="D11" s="172" t="s">
        <v>350</v>
      </c>
      <c r="E11" s="282">
        <v>4820084732224</v>
      </c>
      <c r="F11" s="279"/>
      <c r="V11" s="251"/>
      <c r="W11" s="252" t="s">
        <v>555</v>
      </c>
      <c r="X11" s="251"/>
    </row>
    <row r="12" spans="1:24" s="24" customFormat="1" ht="24" thickBot="1">
      <c r="A12" s="39" t="s">
        <v>35</v>
      </c>
      <c r="B12" s="37">
        <v>100</v>
      </c>
      <c r="C12" s="37">
        <v>1000</v>
      </c>
      <c r="D12" s="172" t="s">
        <v>351</v>
      </c>
      <c r="E12" s="283">
        <v>4820084732231</v>
      </c>
      <c r="F12" s="280"/>
      <c r="V12" s="251"/>
      <c r="W12" s="252" t="s">
        <v>556</v>
      </c>
      <c r="X12" s="251"/>
    </row>
    <row r="13" spans="1:24" s="24" customFormat="1" ht="24" thickBot="1">
      <c r="A13" s="39" t="s">
        <v>36</v>
      </c>
      <c r="B13" s="37">
        <v>100</v>
      </c>
      <c r="C13" s="37">
        <v>1000</v>
      </c>
      <c r="D13" s="172" t="s">
        <v>352</v>
      </c>
      <c r="E13" s="283">
        <v>4820084732248</v>
      </c>
      <c r="F13" s="280"/>
      <c r="V13" s="251"/>
      <c r="W13" s="252" t="s">
        <v>557</v>
      </c>
      <c r="X13" s="251"/>
    </row>
    <row r="14" spans="1:24" s="24" customFormat="1" ht="24" thickBot="1">
      <c r="A14" s="39" t="s">
        <v>37</v>
      </c>
      <c r="B14" s="37">
        <v>100</v>
      </c>
      <c r="C14" s="37">
        <v>1000</v>
      </c>
      <c r="D14" s="172" t="s">
        <v>353</v>
      </c>
      <c r="E14" s="283">
        <v>4820084732255</v>
      </c>
      <c r="F14" s="280"/>
      <c r="V14" s="251"/>
      <c r="W14" s="252" t="s">
        <v>558</v>
      </c>
      <c r="X14" s="251"/>
    </row>
    <row r="15" spans="1:24" s="24" customFormat="1" ht="24" thickBot="1">
      <c r="A15" s="39" t="s">
        <v>38</v>
      </c>
      <c r="B15" s="37">
        <v>100</v>
      </c>
      <c r="C15" s="37">
        <v>1000</v>
      </c>
      <c r="D15" s="172" t="s">
        <v>354</v>
      </c>
      <c r="E15" s="283">
        <v>4820084732262</v>
      </c>
      <c r="F15" s="280"/>
      <c r="V15" s="251"/>
      <c r="W15" s="252" t="s">
        <v>559</v>
      </c>
      <c r="X15" s="251"/>
    </row>
    <row r="16" spans="1:24" s="24" customFormat="1" ht="24" thickBot="1">
      <c r="A16" s="39" t="s">
        <v>39</v>
      </c>
      <c r="B16" s="37">
        <v>100</v>
      </c>
      <c r="C16" s="37">
        <v>1000</v>
      </c>
      <c r="D16" s="172" t="s">
        <v>355</v>
      </c>
      <c r="E16" s="283">
        <v>4820084732279</v>
      </c>
      <c r="F16" s="280"/>
      <c r="V16" s="251"/>
      <c r="W16" s="252" t="s">
        <v>560</v>
      </c>
      <c r="X16" s="251"/>
    </row>
    <row r="17" spans="1:24" s="24" customFormat="1" ht="24" thickBot="1">
      <c r="A17" s="39" t="s">
        <v>40</v>
      </c>
      <c r="B17" s="37">
        <v>100</v>
      </c>
      <c r="C17" s="37">
        <v>1000</v>
      </c>
      <c r="D17" s="172" t="s">
        <v>356</v>
      </c>
      <c r="E17" s="283">
        <v>4820084732286</v>
      </c>
      <c r="F17" s="280"/>
      <c r="V17" s="251"/>
      <c r="W17" s="252" t="s">
        <v>561</v>
      </c>
      <c r="X17" s="251"/>
    </row>
    <row r="18" spans="1:24" s="24" customFormat="1" ht="24" thickBot="1">
      <c r="A18" s="39" t="s">
        <v>41</v>
      </c>
      <c r="B18" s="37">
        <v>50</v>
      </c>
      <c r="C18" s="37">
        <v>500</v>
      </c>
      <c r="D18" s="172" t="s">
        <v>357</v>
      </c>
      <c r="E18" s="283">
        <v>4820084732293</v>
      </c>
      <c r="F18" s="280"/>
      <c r="V18" s="251"/>
      <c r="W18" s="252" t="s">
        <v>562</v>
      </c>
      <c r="X18" s="251"/>
    </row>
    <row r="19" spans="1:24" s="24" customFormat="1" ht="24" thickBot="1">
      <c r="A19" s="39" t="s">
        <v>42</v>
      </c>
      <c r="B19" s="37">
        <v>50</v>
      </c>
      <c r="C19" s="37">
        <v>500</v>
      </c>
      <c r="D19" s="230" t="s">
        <v>358</v>
      </c>
      <c r="E19" s="283">
        <v>4820084732309</v>
      </c>
      <c r="F19" s="280"/>
      <c r="V19" s="251"/>
      <c r="W19" s="253" t="s">
        <v>563</v>
      </c>
      <c r="X19" s="251"/>
    </row>
    <row r="20" spans="1:24" s="24" customFormat="1" ht="24" thickBot="1">
      <c r="A20" s="39" t="s">
        <v>43</v>
      </c>
      <c r="B20" s="37">
        <v>50</v>
      </c>
      <c r="C20" s="37">
        <v>500</v>
      </c>
      <c r="D20" s="230" t="s">
        <v>359</v>
      </c>
      <c r="E20" s="283">
        <v>4820084732316</v>
      </c>
      <c r="F20" s="280"/>
      <c r="V20" s="251"/>
      <c r="W20" s="253" t="s">
        <v>564</v>
      </c>
      <c r="X20" s="251"/>
    </row>
    <row r="21" spans="1:24" ht="24" thickBot="1">
      <c r="A21" s="39" t="s">
        <v>343</v>
      </c>
      <c r="B21" s="37">
        <v>50</v>
      </c>
      <c r="C21" s="37">
        <v>500</v>
      </c>
      <c r="D21" s="230" t="s">
        <v>360</v>
      </c>
      <c r="E21" s="283">
        <v>4820084733245</v>
      </c>
      <c r="F21" s="281"/>
      <c r="V21" s="254"/>
      <c r="W21" s="253" t="s">
        <v>565</v>
      </c>
      <c r="X21" s="254"/>
    </row>
  </sheetData>
  <sheetProtection selectLockedCells="1" selectUnlockedCells="1"/>
  <mergeCells count="1">
    <mergeCell ref="A6:E7"/>
  </mergeCells>
  <phoneticPr fontId="36" type="noConversion"/>
  <pageMargins left="0.75" right="0.65" top="0.70972222222222225" bottom="0.62986111111111109" header="0.51180555555555551" footer="0.51180555555555551"/>
  <pageSetup paperSize="9" scale="79" firstPageNumber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3" enableFormatConditionsCalculation="0"/>
  <dimension ref="A1:X21"/>
  <sheetViews>
    <sheetView zoomScaleNormal="100" workbookViewId="0">
      <selection activeCell="J11" sqref="J11:J21"/>
    </sheetView>
  </sheetViews>
  <sheetFormatPr defaultRowHeight="25.5" outlineLevelCol="1"/>
  <cols>
    <col min="1" max="1" width="38.42578125" style="42" customWidth="1"/>
    <col min="2" max="2" width="23" style="42" customWidth="1"/>
    <col min="3" max="4" width="17.7109375" style="42" customWidth="1"/>
    <col min="5" max="5" width="35.42578125" style="42" customWidth="1"/>
    <col min="6" max="6" width="0" hidden="1" customWidth="1"/>
    <col min="7" max="9" width="0" hidden="1" customWidth="1" outlineLevel="1"/>
    <col min="10" max="10" width="5.140625" customWidth="1" collapsed="1"/>
    <col min="22" max="22" width="8.85546875" customWidth="1"/>
    <col min="23" max="23" width="0.28515625" hidden="1" customWidth="1"/>
  </cols>
  <sheetData>
    <row r="1" spans="1:24" ht="12.75">
      <c r="A1" s="43"/>
      <c r="B1" s="8"/>
      <c r="C1" s="8"/>
      <c r="D1" s="8"/>
      <c r="E1" s="8"/>
      <c r="F1" s="1"/>
      <c r="G1" s="1"/>
      <c r="H1" s="1"/>
      <c r="I1" s="1"/>
    </row>
    <row r="2" spans="1:24" ht="15.75">
      <c r="A2" s="43"/>
      <c r="B2" s="44"/>
      <c r="C2" s="8"/>
      <c r="D2" s="8"/>
      <c r="E2" s="8"/>
      <c r="F2" s="1"/>
      <c r="G2" s="1"/>
      <c r="H2" s="1"/>
      <c r="I2" s="1"/>
    </row>
    <row r="3" spans="1:24" ht="51" customHeight="1">
      <c r="A3" s="43"/>
      <c r="B3" s="45"/>
      <c r="C3" s="8"/>
      <c r="D3"/>
      <c r="E3"/>
      <c r="F3" s="1"/>
      <c r="G3" s="1"/>
      <c r="H3" s="1"/>
      <c r="I3" s="1"/>
    </row>
    <row r="4" spans="1:24" ht="15.75">
      <c r="A4" s="43"/>
      <c r="B4" s="46"/>
      <c r="C4" s="8"/>
      <c r="D4" s="8"/>
      <c r="E4" s="8"/>
      <c r="F4" s="1"/>
      <c r="G4" s="1"/>
      <c r="H4" s="1"/>
      <c r="I4" s="1"/>
    </row>
    <row r="5" spans="1:24" ht="15.75">
      <c r="A5" s="1"/>
      <c r="B5" s="47"/>
      <c r="C5" s="48"/>
      <c r="D5" s="8"/>
      <c r="E5" s="8"/>
      <c r="F5" s="1"/>
      <c r="G5" s="1"/>
      <c r="H5" s="1"/>
      <c r="I5" s="1"/>
    </row>
    <row r="6" spans="1:24" s="51" customFormat="1" ht="23.25" customHeight="1">
      <c r="A6" s="345" t="s">
        <v>347</v>
      </c>
      <c r="B6" s="345"/>
      <c r="C6" s="345"/>
      <c r="D6" s="345"/>
      <c r="E6" s="345"/>
      <c r="F6" s="49"/>
      <c r="G6"/>
      <c r="H6"/>
      <c r="I6"/>
      <c r="J6" s="50"/>
      <c r="K6" s="2"/>
      <c r="L6" s="2"/>
    </row>
    <row r="7" spans="1:24" s="51" customFormat="1" ht="24" thickBot="1">
      <c r="A7" s="345"/>
      <c r="B7" s="345"/>
      <c r="C7" s="345"/>
      <c r="D7" s="345"/>
      <c r="E7" s="345"/>
      <c r="F7" s="49"/>
      <c r="G7"/>
      <c r="H7"/>
      <c r="I7"/>
      <c r="J7" s="52"/>
      <c r="K7" s="2"/>
      <c r="L7" s="2"/>
    </row>
    <row r="8" spans="1:24" s="51" customFormat="1" ht="23.25">
      <c r="A8" s="26"/>
      <c r="B8" s="53" t="s">
        <v>25</v>
      </c>
      <c r="C8" s="27" t="s">
        <v>25</v>
      </c>
      <c r="D8" s="28" t="s">
        <v>26</v>
      </c>
      <c r="E8" s="29"/>
      <c r="F8" s="49"/>
      <c r="G8"/>
      <c r="H8"/>
      <c r="I8"/>
      <c r="J8" s="52"/>
      <c r="K8" s="2"/>
      <c r="L8" s="2"/>
    </row>
    <row r="9" spans="1:24" s="51" customFormat="1" ht="23.25">
      <c r="A9" s="27" t="s">
        <v>27</v>
      </c>
      <c r="B9" s="27" t="s">
        <v>28</v>
      </c>
      <c r="C9" s="27" t="s">
        <v>28</v>
      </c>
      <c r="D9" s="28" t="s">
        <v>29</v>
      </c>
      <c r="E9" s="27" t="s">
        <v>30</v>
      </c>
      <c r="F9" s="49"/>
      <c r="G9"/>
      <c r="H9"/>
      <c r="I9"/>
      <c r="J9" s="52"/>
      <c r="K9" s="2"/>
      <c r="L9" s="2"/>
    </row>
    <row r="10" spans="1:24" ht="24" thickBot="1">
      <c r="A10" s="32"/>
      <c r="B10" s="32" t="s">
        <v>44</v>
      </c>
      <c r="C10" s="33" t="s">
        <v>32</v>
      </c>
      <c r="D10" s="34" t="s">
        <v>33</v>
      </c>
      <c r="E10" s="35"/>
      <c r="F10" s="49"/>
      <c r="J10" s="52"/>
      <c r="K10" s="2"/>
      <c r="L10" s="2"/>
      <c r="M10" s="51"/>
      <c r="N10" s="51"/>
    </row>
    <row r="11" spans="1:24" ht="24" thickBot="1">
      <c r="A11" s="54" t="s">
        <v>45</v>
      </c>
      <c r="B11" s="55">
        <v>100</v>
      </c>
      <c r="C11" s="55">
        <v>1000</v>
      </c>
      <c r="D11" s="41" t="s">
        <v>361</v>
      </c>
      <c r="E11" s="38">
        <v>4820084732217</v>
      </c>
      <c r="F11" s="49"/>
      <c r="J11" s="279"/>
      <c r="K11" s="2"/>
      <c r="L11" s="2"/>
      <c r="M11" s="51"/>
      <c r="N11" s="51"/>
      <c r="V11" s="257"/>
      <c r="W11" s="258" t="s">
        <v>566</v>
      </c>
      <c r="X11" s="257"/>
    </row>
    <row r="12" spans="1:24" ht="24" thickBot="1">
      <c r="A12" s="54" t="s">
        <v>46</v>
      </c>
      <c r="B12" s="55">
        <v>100</v>
      </c>
      <c r="C12" s="55">
        <v>1000</v>
      </c>
      <c r="D12" s="41" t="s">
        <v>362</v>
      </c>
      <c r="E12" s="40">
        <v>4820084731937</v>
      </c>
      <c r="F12" s="49"/>
      <c r="J12" s="280"/>
      <c r="K12" s="2"/>
      <c r="L12" s="2"/>
      <c r="M12" s="51"/>
      <c r="N12" s="51"/>
      <c r="V12" s="257"/>
      <c r="W12" s="258" t="s">
        <v>567</v>
      </c>
      <c r="X12" s="257"/>
    </row>
    <row r="13" spans="1:24" ht="24" thickBot="1">
      <c r="A13" s="54" t="s">
        <v>47</v>
      </c>
      <c r="B13" s="55">
        <v>100</v>
      </c>
      <c r="C13" s="55">
        <v>1000</v>
      </c>
      <c r="D13" s="41" t="s">
        <v>363</v>
      </c>
      <c r="E13" s="40">
        <v>4820084731500</v>
      </c>
      <c r="F13" s="49"/>
      <c r="J13" s="280"/>
      <c r="K13" s="2"/>
      <c r="L13" s="2"/>
      <c r="M13" s="51"/>
      <c r="N13" s="51"/>
      <c r="V13" s="257"/>
      <c r="W13" s="258" t="s">
        <v>568</v>
      </c>
      <c r="X13" s="257"/>
    </row>
    <row r="14" spans="1:24" ht="24" thickBot="1">
      <c r="A14" s="54" t="s">
        <v>48</v>
      </c>
      <c r="B14" s="55">
        <v>100</v>
      </c>
      <c r="C14" s="55">
        <v>1000</v>
      </c>
      <c r="D14" s="41" t="s">
        <v>364</v>
      </c>
      <c r="E14" s="40">
        <v>4820084731920</v>
      </c>
      <c r="F14" s="49"/>
      <c r="J14" s="280"/>
      <c r="K14" s="2"/>
      <c r="L14" s="2"/>
      <c r="M14" s="51"/>
      <c r="N14" s="51"/>
      <c r="V14" s="257"/>
      <c r="W14" s="258" t="s">
        <v>569</v>
      </c>
      <c r="X14" s="257"/>
    </row>
    <row r="15" spans="1:24" s="51" customFormat="1" ht="24" thickBot="1">
      <c r="A15" s="54" t="s">
        <v>49</v>
      </c>
      <c r="B15" s="55">
        <v>100</v>
      </c>
      <c r="C15" s="55">
        <v>1000</v>
      </c>
      <c r="D15" s="41" t="s">
        <v>365</v>
      </c>
      <c r="E15" s="40">
        <v>4820084731517</v>
      </c>
      <c r="F15" s="49"/>
      <c r="G15"/>
      <c r="H15"/>
      <c r="I15"/>
      <c r="J15" s="280"/>
      <c r="K15" s="2"/>
      <c r="L15" s="2"/>
      <c r="V15" s="259"/>
      <c r="W15" s="258" t="s">
        <v>570</v>
      </c>
      <c r="X15" s="259"/>
    </row>
    <row r="16" spans="1:24" s="51" customFormat="1" ht="24" thickBot="1">
      <c r="A16" s="54" t="s">
        <v>50</v>
      </c>
      <c r="B16" s="55">
        <v>100</v>
      </c>
      <c r="C16" s="55">
        <v>1000</v>
      </c>
      <c r="D16" s="41" t="s">
        <v>366</v>
      </c>
      <c r="E16" s="40">
        <v>4820084731524</v>
      </c>
      <c r="F16" s="49"/>
      <c r="G16"/>
      <c r="H16"/>
      <c r="I16"/>
      <c r="J16" s="280"/>
      <c r="K16" s="2"/>
      <c r="L16" s="2"/>
      <c r="V16" s="259"/>
      <c r="W16" s="258" t="s">
        <v>571</v>
      </c>
      <c r="X16" s="259"/>
    </row>
    <row r="17" spans="1:24" s="51" customFormat="1" ht="24" thickBot="1">
      <c r="A17" s="54" t="s">
        <v>51</v>
      </c>
      <c r="B17" s="55">
        <v>100</v>
      </c>
      <c r="C17" s="55">
        <v>1000</v>
      </c>
      <c r="D17" s="41" t="s">
        <v>367</v>
      </c>
      <c r="E17" s="40">
        <v>4820084731531</v>
      </c>
      <c r="F17" s="49"/>
      <c r="G17"/>
      <c r="H17"/>
      <c r="I17"/>
      <c r="J17" s="280"/>
      <c r="K17" s="2"/>
      <c r="L17" s="2"/>
      <c r="V17" s="259"/>
      <c r="W17" s="258" t="s">
        <v>572</v>
      </c>
      <c r="X17" s="259"/>
    </row>
    <row r="18" spans="1:24" s="51" customFormat="1" ht="24" thickBot="1">
      <c r="A18" s="54" t="s">
        <v>52</v>
      </c>
      <c r="B18" s="55">
        <v>50</v>
      </c>
      <c r="C18" s="55">
        <v>500</v>
      </c>
      <c r="D18" s="41" t="s">
        <v>368</v>
      </c>
      <c r="E18" s="40">
        <v>4820084731548</v>
      </c>
      <c r="F18" s="49"/>
      <c r="G18"/>
      <c r="H18"/>
      <c r="I18"/>
      <c r="J18" s="280"/>
      <c r="K18" s="2"/>
      <c r="L18" s="2"/>
      <c r="V18" s="259"/>
      <c r="W18" s="258" t="s">
        <v>573</v>
      </c>
      <c r="X18" s="259"/>
    </row>
    <row r="19" spans="1:24" s="51" customFormat="1" ht="24" thickBot="1">
      <c r="A19" s="54" t="s">
        <v>53</v>
      </c>
      <c r="B19" s="55">
        <v>50</v>
      </c>
      <c r="C19" s="55">
        <v>500</v>
      </c>
      <c r="D19" s="41" t="s">
        <v>369</v>
      </c>
      <c r="E19" s="40">
        <v>4820084731555</v>
      </c>
      <c r="F19" s="49"/>
      <c r="G19"/>
      <c r="H19"/>
      <c r="I19"/>
      <c r="J19" s="280"/>
      <c r="K19" s="2"/>
      <c r="L19" s="2"/>
      <c r="V19" s="259"/>
      <c r="W19" s="258" t="s">
        <v>574</v>
      </c>
      <c r="X19" s="259"/>
    </row>
    <row r="20" spans="1:24" s="51" customFormat="1" ht="24" thickBot="1">
      <c r="A20" s="54" t="s">
        <v>54</v>
      </c>
      <c r="B20" s="55">
        <v>50</v>
      </c>
      <c r="C20" s="55">
        <v>500</v>
      </c>
      <c r="D20" s="41" t="s">
        <v>370</v>
      </c>
      <c r="E20" s="40">
        <v>4820084731562</v>
      </c>
      <c r="F20" s="49"/>
      <c r="G20"/>
      <c r="H20"/>
      <c r="I20"/>
      <c r="J20" s="280"/>
      <c r="K20" s="2"/>
      <c r="L20" s="2"/>
      <c r="V20" s="259"/>
      <c r="W20" s="258" t="s">
        <v>575</v>
      </c>
      <c r="X20" s="259"/>
    </row>
    <row r="21" spans="1:24" s="51" customFormat="1" ht="24" thickBot="1">
      <c r="A21" s="56" t="s">
        <v>55</v>
      </c>
      <c r="B21" s="57">
        <v>50</v>
      </c>
      <c r="C21" s="57">
        <v>500</v>
      </c>
      <c r="D21" s="231" t="s">
        <v>371</v>
      </c>
      <c r="E21" s="58">
        <v>4820084732996</v>
      </c>
      <c r="F21" s="49"/>
      <c r="G21"/>
      <c r="H21"/>
      <c r="I21"/>
      <c r="J21" s="281"/>
      <c r="K21" s="2"/>
      <c r="L21" s="2"/>
      <c r="V21" s="259"/>
      <c r="W21" s="260" t="s">
        <v>576</v>
      </c>
      <c r="X21" s="259"/>
    </row>
  </sheetData>
  <sheetProtection selectLockedCells="1" selectUnlockedCells="1"/>
  <mergeCells count="1">
    <mergeCell ref="A6:E7"/>
  </mergeCells>
  <phoneticPr fontId="36" type="noConversion"/>
  <pageMargins left="0.39027777777777778" right="0.3" top="0.25" bottom="0.35972222222222222" header="0.51180555555555551" footer="0.51180555555555551"/>
  <pageSetup paperSize="9" scale="70" firstPageNumber="0" orientation="portrait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W60"/>
  <sheetViews>
    <sheetView zoomScaleNormal="100" workbookViewId="0">
      <selection activeCell="K24" sqref="K24"/>
    </sheetView>
  </sheetViews>
  <sheetFormatPr defaultRowHeight="12.75" outlineLevelCol="1"/>
  <cols>
    <col min="1" max="1" width="35" style="59" customWidth="1"/>
    <col min="2" max="2" width="27.7109375" style="7" customWidth="1"/>
    <col min="3" max="3" width="35" style="7" customWidth="1"/>
    <col min="4" max="4" width="37.28515625" style="60" customWidth="1"/>
    <col min="5" max="5" width="6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9.140625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5.75">
      <c r="A5" s="1"/>
      <c r="B5" s="47"/>
      <c r="C5" s="48"/>
      <c r="D5" s="15"/>
      <c r="E5" s="8"/>
      <c r="F5" s="1"/>
      <c r="G5" s="1"/>
      <c r="H5" s="1"/>
      <c r="I5" s="1"/>
    </row>
    <row r="6" spans="1:23" s="62" customFormat="1" ht="26.25" customHeight="1" thickBot="1">
      <c r="A6" s="346" t="s">
        <v>545</v>
      </c>
      <c r="B6" s="346"/>
      <c r="C6" s="346"/>
      <c r="D6" s="346"/>
    </row>
    <row r="7" spans="1:23" s="42" customFormat="1" ht="19.899999999999999" customHeight="1">
      <c r="A7" s="63"/>
      <c r="B7" s="64" t="s">
        <v>25</v>
      </c>
      <c r="C7" s="64" t="s">
        <v>25</v>
      </c>
      <c r="D7" s="65" t="s">
        <v>26</v>
      </c>
      <c r="E7" s="66"/>
      <c r="G7" s="67"/>
      <c r="H7" s="67"/>
      <c r="I7" s="67"/>
    </row>
    <row r="8" spans="1:23" s="42" customFormat="1" ht="19.899999999999999" customHeight="1">
      <c r="A8" s="68" t="s">
        <v>27</v>
      </c>
      <c r="B8" s="69" t="s">
        <v>28</v>
      </c>
      <c r="C8" s="69" t="s">
        <v>28</v>
      </c>
      <c r="D8" s="28" t="s">
        <v>56</v>
      </c>
      <c r="E8" s="66"/>
      <c r="G8" s="67"/>
      <c r="H8" s="67"/>
      <c r="I8" s="67"/>
    </row>
    <row r="9" spans="1:23" s="42" customFormat="1" ht="19.899999999999999" customHeight="1" thickBot="1">
      <c r="A9" s="70"/>
      <c r="B9" s="71" t="s">
        <v>44</v>
      </c>
      <c r="C9" s="71" t="s">
        <v>63</v>
      </c>
      <c r="D9" s="34" t="s">
        <v>33</v>
      </c>
      <c r="E9" s="66"/>
      <c r="G9" s="67"/>
      <c r="H9" s="67"/>
      <c r="I9" s="67"/>
    </row>
    <row r="10" spans="1:23" s="73" customFormat="1" ht="26.25" thickBot="1">
      <c r="A10" s="41" t="s">
        <v>536</v>
      </c>
      <c r="B10" s="247">
        <v>100</v>
      </c>
      <c r="C10" s="247">
        <v>400</v>
      </c>
      <c r="D10" s="41" t="s">
        <v>528</v>
      </c>
      <c r="E10" s="279"/>
      <c r="G10" s="74"/>
      <c r="H10" s="74"/>
      <c r="I10" s="74"/>
      <c r="J10" s="74"/>
      <c r="K10" s="75"/>
      <c r="L10" s="75"/>
      <c r="W10" s="258" t="s">
        <v>577</v>
      </c>
    </row>
    <row r="11" spans="1:23" s="73" customFormat="1" ht="26.25" thickBot="1">
      <c r="A11" s="41" t="s">
        <v>537</v>
      </c>
      <c r="B11" s="247">
        <v>100</v>
      </c>
      <c r="C11" s="247">
        <v>400</v>
      </c>
      <c r="D11" s="41" t="s">
        <v>529</v>
      </c>
      <c r="E11" s="280"/>
      <c r="G11" s="42"/>
      <c r="H11" s="76"/>
      <c r="I11" s="76"/>
      <c r="J11" s="74"/>
      <c r="K11" s="75"/>
      <c r="L11" s="75"/>
      <c r="W11" s="258" t="s">
        <v>578</v>
      </c>
    </row>
    <row r="12" spans="1:23" s="73" customFormat="1" ht="26.25" thickBot="1">
      <c r="A12" s="41" t="s">
        <v>538</v>
      </c>
      <c r="B12" s="247">
        <v>100</v>
      </c>
      <c r="C12" s="247">
        <v>300</v>
      </c>
      <c r="D12" s="41" t="s">
        <v>530</v>
      </c>
      <c r="E12" s="280"/>
      <c r="G12" s="42"/>
      <c r="H12" s="75"/>
      <c r="I12" s="75"/>
      <c r="J12" s="74"/>
      <c r="K12" s="75"/>
      <c r="L12" s="75"/>
      <c r="W12" s="258" t="s">
        <v>579</v>
      </c>
    </row>
    <row r="13" spans="1:23" s="73" customFormat="1" ht="26.25" thickBot="1">
      <c r="A13" s="41" t="s">
        <v>539</v>
      </c>
      <c r="B13" s="247">
        <v>100</v>
      </c>
      <c r="C13" s="247">
        <v>300</v>
      </c>
      <c r="D13" s="41" t="s">
        <v>531</v>
      </c>
      <c r="E13" s="280"/>
      <c r="G13" s="75"/>
      <c r="H13" s="75"/>
      <c r="I13" s="75"/>
      <c r="J13" s="74"/>
      <c r="K13" s="75"/>
      <c r="L13" s="75"/>
      <c r="W13" s="258" t="s">
        <v>580</v>
      </c>
    </row>
    <row r="14" spans="1:23" s="73" customFormat="1" ht="26.25" thickBot="1">
      <c r="A14" s="41" t="s">
        <v>540</v>
      </c>
      <c r="B14" s="247">
        <v>50</v>
      </c>
      <c r="C14" s="247">
        <v>250</v>
      </c>
      <c r="D14" s="41" t="s">
        <v>532</v>
      </c>
      <c r="E14" s="280"/>
      <c r="G14" s="75"/>
      <c r="H14" s="75"/>
      <c r="I14" s="75"/>
      <c r="J14" s="74"/>
      <c r="K14" s="75"/>
      <c r="L14" s="75"/>
      <c r="W14" s="258" t="s">
        <v>581</v>
      </c>
    </row>
    <row r="15" spans="1:23" s="73" customFormat="1" ht="27" thickBot="1">
      <c r="A15" s="41" t="s">
        <v>541</v>
      </c>
      <c r="B15" s="247">
        <v>50</v>
      </c>
      <c r="C15" s="247">
        <v>250</v>
      </c>
      <c r="D15" s="41" t="s">
        <v>533</v>
      </c>
      <c r="E15" s="280"/>
      <c r="G15" s="77"/>
      <c r="H15" s="75"/>
      <c r="I15" s="75"/>
      <c r="J15" s="74"/>
      <c r="K15" s="75"/>
      <c r="L15" s="75"/>
      <c r="W15" s="258" t="s">
        <v>582</v>
      </c>
    </row>
    <row r="16" spans="1:23" s="73" customFormat="1" ht="27" thickBot="1">
      <c r="A16" s="41" t="s">
        <v>542</v>
      </c>
      <c r="B16" s="247">
        <v>50</v>
      </c>
      <c r="C16" s="247">
        <v>200</v>
      </c>
      <c r="D16" s="41" t="s">
        <v>534</v>
      </c>
      <c r="E16" s="280"/>
      <c r="G16" s="77"/>
      <c r="H16" s="75"/>
      <c r="I16" s="75"/>
      <c r="J16" s="74"/>
      <c r="K16" s="75"/>
      <c r="L16" s="75"/>
      <c r="W16" s="258" t="s">
        <v>583</v>
      </c>
    </row>
    <row r="17" spans="1:23" ht="27" customHeight="1" thickBot="1">
      <c r="A17" s="41" t="s">
        <v>543</v>
      </c>
      <c r="B17" s="247">
        <v>50</v>
      </c>
      <c r="C17" s="247">
        <v>200</v>
      </c>
      <c r="D17" s="41" t="s">
        <v>535</v>
      </c>
      <c r="E17" s="284"/>
      <c r="F17" s="19"/>
      <c r="W17" s="258" t="s">
        <v>584</v>
      </c>
    </row>
    <row r="18" spans="1:23">
      <c r="F18" s="19"/>
    </row>
    <row r="19" spans="1:23">
      <c r="F19" s="19"/>
    </row>
    <row r="20" spans="1:23">
      <c r="F20" s="19"/>
    </row>
    <row r="21" spans="1:23">
      <c r="F21" s="19"/>
    </row>
    <row r="22" spans="1:23">
      <c r="F22" s="19"/>
    </row>
    <row r="23" spans="1:23">
      <c r="A23" s="81"/>
      <c r="F23" s="19"/>
    </row>
    <row r="24" spans="1:23" ht="25.5">
      <c r="A24" s="82"/>
      <c r="B24" s="83"/>
      <c r="C24" s="83"/>
      <c r="D24" s="84"/>
      <c r="F24" s="19"/>
    </row>
    <row r="25" spans="1:23" ht="26.25">
      <c r="A25" s="82"/>
      <c r="B25" s="85"/>
      <c r="C25" s="83"/>
      <c r="D25" s="84"/>
      <c r="F25" s="19"/>
    </row>
    <row r="26" spans="1:23" ht="26.25">
      <c r="A26" s="82"/>
      <c r="B26" s="86"/>
      <c r="C26" s="83"/>
      <c r="D26" s="87"/>
      <c r="F26" s="19"/>
    </row>
    <row r="27" spans="1:23" ht="26.25">
      <c r="A27" s="82"/>
      <c r="B27" s="88"/>
      <c r="C27" s="83"/>
      <c r="D27" s="84"/>
      <c r="F27" s="19"/>
    </row>
    <row r="28" spans="1:23" ht="26.25">
      <c r="A28" s="89"/>
      <c r="B28" s="90"/>
      <c r="C28" s="91"/>
      <c r="D28" s="84"/>
      <c r="F28" s="19"/>
    </row>
    <row r="29" spans="1:23" ht="22.5">
      <c r="A29" s="245"/>
      <c r="B29" s="92"/>
      <c r="C29" s="92"/>
      <c r="D29" s="92"/>
      <c r="F29" s="19"/>
    </row>
    <row r="30" spans="1:23" ht="18.75">
      <c r="A30" s="93"/>
      <c r="B30" s="94"/>
      <c r="C30" s="94"/>
      <c r="D30" s="95"/>
      <c r="F30" s="19"/>
    </row>
    <row r="31" spans="1:23" ht="18.75">
      <c r="A31" s="94"/>
      <c r="B31" s="94"/>
      <c r="C31" s="94"/>
      <c r="D31" s="95"/>
      <c r="F31" s="19"/>
    </row>
    <row r="32" spans="1:23" ht="18.75">
      <c r="A32" s="96"/>
      <c r="B32" s="94"/>
      <c r="C32" s="97"/>
      <c r="D32" s="94"/>
      <c r="F32" s="19"/>
    </row>
    <row r="33" spans="1:6" ht="23.25">
      <c r="A33" s="98"/>
      <c r="B33" s="98"/>
      <c r="C33" s="99"/>
      <c r="D33" s="98"/>
      <c r="F33" s="19"/>
    </row>
    <row r="34" spans="1:6" ht="23.25">
      <c r="A34" s="98"/>
      <c r="B34" s="98"/>
      <c r="C34" s="99"/>
      <c r="D34" s="98"/>
      <c r="F34" s="51"/>
    </row>
    <row r="35" spans="1:6" ht="23.25">
      <c r="A35" s="98"/>
      <c r="B35" s="98"/>
      <c r="C35" s="99"/>
      <c r="D35" s="98"/>
      <c r="F35" s="100"/>
    </row>
    <row r="36" spans="1:6" ht="18">
      <c r="F36" s="101"/>
    </row>
    <row r="37" spans="1:6" ht="18">
      <c r="F37" s="101"/>
    </row>
    <row r="38" spans="1:6" ht="18">
      <c r="F38" s="101"/>
    </row>
    <row r="39" spans="1:6" ht="18">
      <c r="F39" s="101"/>
    </row>
    <row r="40" spans="1:6" ht="18">
      <c r="F40" s="101"/>
    </row>
    <row r="41" spans="1:6" ht="18">
      <c r="F41" s="101"/>
    </row>
    <row r="42" spans="1:6" ht="22.5">
      <c r="A42" s="347"/>
      <c r="B42" s="347"/>
      <c r="C42" s="347"/>
      <c r="D42" s="347"/>
      <c r="F42" s="101"/>
    </row>
    <row r="43" spans="1:6" ht="18.75">
      <c r="A43" s="93"/>
      <c r="B43" s="94"/>
      <c r="C43" s="94"/>
      <c r="D43" s="95"/>
      <c r="F43" s="101"/>
    </row>
    <row r="44" spans="1:6" ht="18.75">
      <c r="A44" s="94"/>
      <c r="B44" s="94"/>
      <c r="C44" s="94"/>
      <c r="D44" s="95"/>
      <c r="F44" s="101"/>
    </row>
    <row r="45" spans="1:6" ht="18.75">
      <c r="A45" s="96"/>
      <c r="B45" s="94"/>
      <c r="C45" s="94"/>
      <c r="D45" s="94"/>
      <c r="F45" s="101"/>
    </row>
    <row r="46" spans="1:6" ht="23.25">
      <c r="A46" s="98"/>
      <c r="B46" s="98"/>
      <c r="C46" s="99"/>
      <c r="D46" s="98"/>
      <c r="F46" s="101"/>
    </row>
    <row r="47" spans="1:6" ht="23.25">
      <c r="A47" s="98"/>
      <c r="B47" s="98"/>
      <c r="C47" s="99"/>
      <c r="D47" s="98"/>
      <c r="F47" s="101"/>
    </row>
    <row r="48" spans="1:6" ht="23.25">
      <c r="A48" s="98"/>
      <c r="B48" s="98"/>
      <c r="C48" s="99"/>
      <c r="D48" s="98"/>
      <c r="F48" s="101"/>
    </row>
    <row r="49" spans="1:4" ht="23.25">
      <c r="A49" s="98"/>
      <c r="B49" s="98"/>
      <c r="C49" s="99"/>
      <c r="D49" s="98"/>
    </row>
    <row r="56" spans="1:4" ht="22.5">
      <c r="A56" s="347"/>
      <c r="B56" s="347"/>
      <c r="C56" s="347"/>
      <c r="D56" s="347"/>
    </row>
    <row r="57" spans="1:4" ht="18.75">
      <c r="A57" s="93"/>
      <c r="B57" s="94"/>
      <c r="C57" s="94"/>
      <c r="D57" s="95"/>
    </row>
    <row r="58" spans="1:4" ht="18.75">
      <c r="A58" s="94"/>
      <c r="B58" s="94"/>
      <c r="C58" s="94"/>
      <c r="D58" s="95"/>
    </row>
    <row r="59" spans="1:4" ht="18.75">
      <c r="A59" s="96"/>
      <c r="B59" s="94"/>
      <c r="C59" s="94"/>
      <c r="D59" s="94"/>
    </row>
    <row r="60" spans="1:4" ht="23.25">
      <c r="A60" s="98"/>
      <c r="B60" s="98"/>
      <c r="C60" s="99"/>
      <c r="D60" s="98"/>
    </row>
  </sheetData>
  <sheetProtection selectLockedCells="1" selectUnlockedCells="1"/>
  <mergeCells count="3">
    <mergeCell ref="A6:D6"/>
    <mergeCell ref="A42:D42"/>
    <mergeCell ref="A56:D5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">
    <tabColor theme="8" tint="0.79998168889431442"/>
  </sheetPr>
  <dimension ref="A1:V60"/>
  <sheetViews>
    <sheetView zoomScaleNormal="100" workbookViewId="0">
      <selection activeCell="C20" sqref="C20"/>
    </sheetView>
  </sheetViews>
  <sheetFormatPr defaultRowHeight="12.75" outlineLevelCol="1"/>
  <cols>
    <col min="1" max="1" width="35" style="59" customWidth="1"/>
    <col min="2" max="2" width="31.28515625" style="7" customWidth="1"/>
    <col min="3" max="3" width="33.7109375" style="60" customWidth="1"/>
    <col min="4" max="4" width="7.7109375" style="7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8" t="s">
        <v>1014</v>
      </c>
      <c r="B10" s="348"/>
      <c r="C10" s="348"/>
      <c r="E10" s="19"/>
    </row>
    <row r="11" spans="1:22" ht="18.75">
      <c r="A11" s="105"/>
      <c r="B11" s="106" t="s">
        <v>25</v>
      </c>
      <c r="C11" s="107" t="s">
        <v>26</v>
      </c>
      <c r="E11" s="19"/>
    </row>
    <row r="12" spans="1:22" ht="18.75">
      <c r="A12" s="108" t="s">
        <v>27</v>
      </c>
      <c r="B12" s="109" t="s">
        <v>28</v>
      </c>
      <c r="C12" s="110" t="s">
        <v>56</v>
      </c>
      <c r="E12" s="19"/>
    </row>
    <row r="13" spans="1:22" ht="19.5" thickBot="1">
      <c r="A13" s="111"/>
      <c r="B13" s="112" t="s">
        <v>63</v>
      </c>
      <c r="C13" s="112" t="s">
        <v>33</v>
      </c>
      <c r="E13" s="19"/>
    </row>
    <row r="14" spans="1:22" ht="24" thickBot="1">
      <c r="A14" s="214" t="s">
        <v>320</v>
      </c>
      <c r="B14" s="215">
        <v>300</v>
      </c>
      <c r="C14" s="286" t="s">
        <v>1015</v>
      </c>
      <c r="D14" s="279"/>
      <c r="E14" s="19"/>
      <c r="V14" s="261" t="s">
        <v>585</v>
      </c>
    </row>
    <row r="15" spans="1:22" ht="24" thickBot="1">
      <c r="A15" s="214" t="s">
        <v>321</v>
      </c>
      <c r="B15" s="215">
        <v>250</v>
      </c>
      <c r="C15" s="286" t="s">
        <v>1016</v>
      </c>
      <c r="D15" s="280"/>
      <c r="E15" s="19"/>
      <c r="V15" s="261" t="s">
        <v>586</v>
      </c>
    </row>
    <row r="16" spans="1:22" ht="24" thickBot="1">
      <c r="A16" s="113" t="s">
        <v>57</v>
      </c>
      <c r="B16" s="115">
        <v>200</v>
      </c>
      <c r="C16" s="286" t="s">
        <v>1017</v>
      </c>
      <c r="D16" s="280"/>
      <c r="E16" s="19"/>
      <c r="V16" s="262" t="s">
        <v>587</v>
      </c>
    </row>
    <row r="17" spans="1:22" ht="24" thickBot="1">
      <c r="A17" s="113" t="s">
        <v>58</v>
      </c>
      <c r="B17" s="115">
        <v>200</v>
      </c>
      <c r="C17" s="286" t="s">
        <v>1018</v>
      </c>
      <c r="D17" s="280"/>
      <c r="E17" s="51"/>
      <c r="V17" s="262" t="s">
        <v>588</v>
      </c>
    </row>
    <row r="18" spans="1:22" ht="24" thickBot="1">
      <c r="A18" s="113" t="s">
        <v>60</v>
      </c>
      <c r="B18" s="115">
        <v>150</v>
      </c>
      <c r="C18" s="286" t="s">
        <v>1019</v>
      </c>
      <c r="D18" s="280"/>
      <c r="E18" s="51"/>
      <c r="V18" s="262" t="s">
        <v>589</v>
      </c>
    </row>
    <row r="19" spans="1:22" ht="24" thickBot="1">
      <c r="A19" s="113" t="s">
        <v>59</v>
      </c>
      <c r="B19" s="115">
        <v>150</v>
      </c>
      <c r="C19" s="286" t="s">
        <v>1020</v>
      </c>
      <c r="D19" s="280"/>
      <c r="E19" s="100"/>
      <c r="V19" s="262" t="s">
        <v>590</v>
      </c>
    </row>
    <row r="20" spans="1:22" ht="24" thickBot="1">
      <c r="A20" s="113" t="s">
        <v>61</v>
      </c>
      <c r="B20" s="115">
        <v>150</v>
      </c>
      <c r="C20" s="286" t="s">
        <v>1021</v>
      </c>
      <c r="D20" s="280"/>
      <c r="E20" s="100"/>
      <c r="V20" s="262"/>
    </row>
    <row r="21" spans="1:22" ht="22.5" customHeight="1" thickBot="1">
      <c r="A21" s="113" t="s">
        <v>524</v>
      </c>
      <c r="B21" s="115">
        <v>150</v>
      </c>
      <c r="C21" s="286" t="s">
        <v>1061</v>
      </c>
      <c r="D21" s="280"/>
      <c r="E21" s="100"/>
      <c r="V21" s="262" t="s">
        <v>591</v>
      </c>
    </row>
    <row r="22" spans="1:22" ht="22.5" customHeight="1" thickBot="1">
      <c r="A22" s="113" t="s">
        <v>986</v>
      </c>
      <c r="B22" s="115">
        <v>100</v>
      </c>
      <c r="C22" s="286" t="s">
        <v>1022</v>
      </c>
      <c r="D22" s="285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9" t="s">
        <v>987</v>
      </c>
      <c r="B24" s="349"/>
      <c r="C24" s="349"/>
      <c r="E24" s="100"/>
    </row>
    <row r="25" spans="1:22" ht="22.5" customHeight="1">
      <c r="A25" s="349"/>
      <c r="B25" s="349"/>
      <c r="C25" s="349"/>
      <c r="E25" s="100"/>
    </row>
    <row r="26" spans="1:22" ht="22.5" customHeight="1">
      <c r="A26" s="98"/>
      <c r="B26" s="99"/>
      <c r="C26" s="98"/>
      <c r="E26" s="100"/>
    </row>
    <row r="27" spans="1:22" ht="22.5" customHeight="1">
      <c r="A27" s="347"/>
      <c r="B27" s="347"/>
      <c r="C27" s="347"/>
      <c r="E27" s="19"/>
    </row>
    <row r="28" spans="1:22" ht="22.5" customHeight="1">
      <c r="A28" s="93"/>
      <c r="B28" s="94"/>
      <c r="C28" s="95"/>
      <c r="E28" s="19"/>
    </row>
    <row r="29" spans="1:22" ht="22.5" customHeight="1">
      <c r="A29" s="94"/>
      <c r="B29" s="94"/>
      <c r="C29" s="95"/>
      <c r="E29" s="19"/>
    </row>
    <row r="30" spans="1:22" ht="22.5" customHeight="1">
      <c r="A30" s="96"/>
      <c r="B30" s="94"/>
      <c r="C30" s="94"/>
      <c r="E30" s="19"/>
    </row>
    <row r="31" spans="1:22" ht="22.5" customHeight="1">
      <c r="A31" s="98"/>
      <c r="B31" s="99"/>
      <c r="C31" s="211"/>
      <c r="E31" s="19"/>
    </row>
    <row r="32" spans="1:22" ht="22.5" customHeight="1">
      <c r="A32" s="98"/>
      <c r="B32" s="99"/>
      <c r="C32" s="211"/>
      <c r="E32" s="51"/>
    </row>
    <row r="33" spans="1:5" ht="22.5" customHeight="1">
      <c r="A33" s="98"/>
      <c r="B33" s="99"/>
      <c r="C33" s="211"/>
      <c r="E33" s="51"/>
    </row>
    <row r="34" spans="1:5" ht="22.5" customHeight="1">
      <c r="A34" s="98"/>
      <c r="B34" s="99"/>
      <c r="C34" s="211"/>
      <c r="E34" s="51"/>
    </row>
    <row r="35" spans="1:5" ht="22.5" customHeight="1">
      <c r="A35" s="98"/>
      <c r="B35" s="99"/>
      <c r="C35" s="211"/>
      <c r="E35" s="51"/>
    </row>
    <row r="36" spans="1:5" ht="53.25" customHeight="1">
      <c r="A36" s="98"/>
      <c r="B36" s="99"/>
      <c r="C36" s="211"/>
      <c r="E36" s="51"/>
    </row>
    <row r="37" spans="1:5" ht="67.5" customHeight="1">
      <c r="A37" s="98"/>
      <c r="B37" s="99"/>
      <c r="C37" s="211"/>
      <c r="E37" s="51"/>
    </row>
    <row r="38" spans="1:5" ht="24" customHeight="1">
      <c r="A38" s="98"/>
      <c r="B38" s="99"/>
      <c r="C38" s="211"/>
      <c r="E38" s="51"/>
    </row>
    <row r="39" spans="1:5" ht="18">
      <c r="E39" s="101"/>
    </row>
    <row r="40" spans="1:5" ht="44.85" customHeight="1">
      <c r="A40" s="347"/>
      <c r="B40" s="347"/>
      <c r="C40" s="347"/>
      <c r="E40" s="101"/>
    </row>
    <row r="41" spans="1:5" ht="18.75">
      <c r="A41" s="93"/>
      <c r="B41" s="94"/>
      <c r="C41" s="95"/>
      <c r="E41" s="101"/>
    </row>
    <row r="42" spans="1:5" ht="18.75">
      <c r="A42" s="94"/>
      <c r="B42" s="94"/>
      <c r="C42" s="95"/>
      <c r="E42" s="101"/>
    </row>
    <row r="43" spans="1:5" ht="18.75">
      <c r="A43" s="96"/>
      <c r="B43" s="94"/>
      <c r="C43" s="94"/>
      <c r="E43" s="101"/>
    </row>
    <row r="44" spans="1:5" ht="23.25">
      <c r="A44" s="98"/>
      <c r="B44" s="99"/>
      <c r="C44" s="163"/>
      <c r="E44" s="101"/>
    </row>
    <row r="45" spans="1:5" ht="23.25" hidden="1">
      <c r="A45" s="98" t="s">
        <v>60</v>
      </c>
      <c r="B45" s="99">
        <v>500</v>
      </c>
      <c r="C45" s="98">
        <v>318</v>
      </c>
      <c r="E45" s="101"/>
    </row>
    <row r="46" spans="1:5" ht="23.25" hidden="1">
      <c r="A46" s="98" t="s">
        <v>61</v>
      </c>
      <c r="B46" s="99">
        <v>500</v>
      </c>
      <c r="C46" s="98">
        <v>360</v>
      </c>
      <c r="E46" s="101"/>
    </row>
    <row r="47" spans="1:5">
      <c r="A47" s="81"/>
      <c r="B47" s="249"/>
      <c r="C47" s="250"/>
    </row>
    <row r="50" spans="1:4" ht="23.25">
      <c r="A50" s="222"/>
      <c r="B50" s="163"/>
    </row>
    <row r="51" spans="1:4" ht="22.35" customHeight="1">
      <c r="A51" s="220"/>
      <c r="B51" s="221"/>
      <c r="D51"/>
    </row>
    <row r="52" spans="1:4" ht="22.35" customHeight="1">
      <c r="D52"/>
    </row>
    <row r="53" spans="1:4" ht="16.7" customHeight="1">
      <c r="D53"/>
    </row>
    <row r="54" spans="1:4" ht="27.95" customHeight="1">
      <c r="D54"/>
    </row>
    <row r="56" spans="1:4" ht="44.85" customHeight="1">
      <c r="D56"/>
    </row>
    <row r="57" spans="1:4">
      <c r="D57"/>
    </row>
    <row r="58" spans="1:4">
      <c r="D58"/>
    </row>
    <row r="59" spans="1:4">
      <c r="D59"/>
    </row>
    <row r="60" spans="1:4" ht="23.25">
      <c r="D60" s="163"/>
    </row>
  </sheetData>
  <sheetProtection selectLockedCells="1" selectUnlockedCells="1"/>
  <mergeCells count="4">
    <mergeCell ref="A10:C10"/>
    <mergeCell ref="A40:C40"/>
    <mergeCell ref="A27:C27"/>
    <mergeCell ref="A24:C25"/>
  </mergeCells>
  <phoneticPr fontId="36" type="noConversion"/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4" tint="0.59999389629810485"/>
  </sheetPr>
  <dimension ref="A1:V57"/>
  <sheetViews>
    <sheetView zoomScaleNormal="100" workbookViewId="0">
      <selection activeCell="J15" sqref="J15"/>
    </sheetView>
  </sheetViews>
  <sheetFormatPr defaultRowHeight="12.75" outlineLevelCol="1"/>
  <cols>
    <col min="1" max="1" width="35" style="59" customWidth="1"/>
    <col min="2" max="2" width="31.28515625" style="278" customWidth="1"/>
    <col min="3" max="3" width="33.7109375" style="60" customWidth="1"/>
    <col min="4" max="4" width="7.7109375" style="278" customWidth="1"/>
    <col min="5" max="5" width="17.85546875" customWidth="1"/>
    <col min="6" max="8" width="0" hidden="1" customWidth="1" outlineLevel="1"/>
    <col min="9" max="9" width="9.140625" customWidth="1" collapsed="1"/>
    <col min="22" max="22" width="0" hidden="1" customWidth="1"/>
  </cols>
  <sheetData>
    <row r="1" spans="1:22">
      <c r="A1" s="43"/>
      <c r="B1" s="8"/>
      <c r="C1" s="15"/>
      <c r="D1" s="8"/>
      <c r="E1" s="1"/>
      <c r="F1" s="1"/>
      <c r="G1" s="1"/>
      <c r="H1" s="1"/>
    </row>
    <row r="2" spans="1:22">
      <c r="A2" s="43"/>
      <c r="B2" s="8"/>
      <c r="C2" s="15"/>
      <c r="D2" s="8"/>
      <c r="E2" s="1"/>
      <c r="F2" s="1"/>
      <c r="G2" s="1"/>
      <c r="H2" s="1"/>
    </row>
    <row r="3" spans="1:22" ht="51" customHeight="1">
      <c r="A3" s="43"/>
      <c r="B3" s="61"/>
      <c r="C3" s="19"/>
      <c r="D3" s="8"/>
      <c r="E3" s="1"/>
      <c r="F3" s="1"/>
      <c r="G3" s="1"/>
      <c r="H3" s="1"/>
    </row>
    <row r="4" spans="1:22">
      <c r="A4" s="43"/>
      <c r="B4" s="8"/>
      <c r="C4" s="15"/>
      <c r="D4" s="8"/>
      <c r="E4" s="1"/>
      <c r="F4" s="1"/>
      <c r="G4" s="1"/>
      <c r="H4" s="1"/>
    </row>
    <row r="5" spans="1:22" ht="19.899999999999999" customHeight="1">
      <c r="A5" s="78"/>
      <c r="B5" s="79"/>
      <c r="C5" s="80"/>
      <c r="E5" s="19"/>
    </row>
    <row r="6" spans="1:22">
      <c r="E6" s="19"/>
    </row>
    <row r="7" spans="1:22">
      <c r="E7" s="19"/>
    </row>
    <row r="8" spans="1:22">
      <c r="E8" s="19"/>
    </row>
    <row r="9" spans="1:22" ht="26.25">
      <c r="A9" s="102"/>
      <c r="B9" s="103"/>
      <c r="C9" s="104"/>
      <c r="E9" s="19"/>
    </row>
    <row r="10" spans="1:22" ht="44.85" customHeight="1" thickBot="1">
      <c r="A10" s="348" t="s">
        <v>1013</v>
      </c>
      <c r="B10" s="348"/>
      <c r="C10" s="348"/>
      <c r="E10" s="19"/>
    </row>
    <row r="11" spans="1:22" ht="18.75">
      <c r="A11" s="105"/>
      <c r="B11" s="106" t="s">
        <v>25</v>
      </c>
      <c r="C11" s="107" t="s">
        <v>26</v>
      </c>
      <c r="E11" s="19"/>
    </row>
    <row r="12" spans="1:22" ht="18.75">
      <c r="A12" s="108" t="s">
        <v>27</v>
      </c>
      <c r="B12" s="109" t="s">
        <v>28</v>
      </c>
      <c r="C12" s="110" t="s">
        <v>56</v>
      </c>
      <c r="E12" s="19"/>
    </row>
    <row r="13" spans="1:22" ht="19.5" thickBot="1">
      <c r="A13" s="111"/>
      <c r="B13" s="112" t="s">
        <v>63</v>
      </c>
      <c r="C13" s="112" t="s">
        <v>33</v>
      </c>
      <c r="D13" s="287"/>
      <c r="E13" s="19"/>
    </row>
    <row r="14" spans="1:22" ht="24" thickBot="1">
      <c r="A14" s="214" t="s">
        <v>993</v>
      </c>
      <c r="B14" s="215">
        <v>300</v>
      </c>
      <c r="C14" s="218" t="s">
        <v>1000</v>
      </c>
      <c r="D14" s="288"/>
      <c r="E14" s="19"/>
      <c r="V14" s="261" t="s">
        <v>585</v>
      </c>
    </row>
    <row r="15" spans="1:22" ht="24" thickBot="1">
      <c r="A15" s="214" t="s">
        <v>994</v>
      </c>
      <c r="B15" s="215">
        <v>250</v>
      </c>
      <c r="C15" s="218" t="s">
        <v>1001</v>
      </c>
      <c r="D15" s="289"/>
      <c r="E15" s="19"/>
      <c r="V15" s="261" t="s">
        <v>586</v>
      </c>
    </row>
    <row r="16" spans="1:22" ht="24" thickBot="1">
      <c r="A16" s="113" t="s">
        <v>995</v>
      </c>
      <c r="B16" s="115">
        <v>200</v>
      </c>
      <c r="C16" s="209" t="s">
        <v>1002</v>
      </c>
      <c r="D16" s="289"/>
      <c r="E16" s="19"/>
      <c r="V16" s="262" t="s">
        <v>587</v>
      </c>
    </row>
    <row r="17" spans="1:22" ht="24" thickBot="1">
      <c r="A17" s="113" t="s">
        <v>996</v>
      </c>
      <c r="B17" s="115">
        <v>200</v>
      </c>
      <c r="C17" s="210" t="s">
        <v>1003</v>
      </c>
      <c r="D17" s="289"/>
      <c r="E17" s="51"/>
      <c r="V17" s="262" t="s">
        <v>588</v>
      </c>
    </row>
    <row r="18" spans="1:22" ht="24" thickBot="1">
      <c r="A18" s="113" t="s">
        <v>997</v>
      </c>
      <c r="B18" s="115">
        <v>150</v>
      </c>
      <c r="C18" s="209" t="s">
        <v>1004</v>
      </c>
      <c r="D18" s="289"/>
      <c r="E18" s="51"/>
      <c r="V18" s="262" t="s">
        <v>589</v>
      </c>
    </row>
    <row r="19" spans="1:22" ht="24" thickBot="1">
      <c r="A19" s="113" t="s">
        <v>998</v>
      </c>
      <c r="B19" s="115">
        <v>150</v>
      </c>
      <c r="C19" s="210" t="s">
        <v>1005</v>
      </c>
      <c r="D19" s="290"/>
      <c r="E19" s="100"/>
      <c r="V19" s="262" t="s">
        <v>590</v>
      </c>
    </row>
    <row r="20" spans="1:22" ht="22.5" customHeight="1">
      <c r="A20" s="98"/>
      <c r="B20" s="99"/>
      <c r="C20" s="98"/>
      <c r="E20" s="100"/>
    </row>
    <row r="21" spans="1:22" ht="22.5" customHeight="1">
      <c r="A21" s="349" t="s">
        <v>987</v>
      </c>
      <c r="B21" s="349"/>
      <c r="C21" s="349"/>
      <c r="E21" s="100"/>
    </row>
    <row r="22" spans="1:22" ht="22.5" customHeight="1">
      <c r="A22" s="349"/>
      <c r="B22" s="349"/>
      <c r="C22" s="349"/>
      <c r="E22" s="100"/>
    </row>
    <row r="23" spans="1:22" ht="22.5" customHeight="1">
      <c r="A23" s="98"/>
      <c r="B23" s="99"/>
      <c r="C23" s="98"/>
      <c r="E23" s="100"/>
    </row>
    <row r="24" spans="1:22" ht="22.5" customHeight="1">
      <c r="A24" s="347"/>
      <c r="B24" s="347"/>
      <c r="C24" s="347"/>
      <c r="E24" s="19"/>
    </row>
    <row r="25" spans="1:22" ht="22.5" customHeight="1">
      <c r="A25" s="93"/>
      <c r="B25" s="94"/>
      <c r="C25" s="95"/>
      <c r="E25" s="19"/>
    </row>
    <row r="26" spans="1:22" ht="22.5" customHeight="1">
      <c r="A26" s="94"/>
      <c r="B26" s="94"/>
      <c r="C26" s="95"/>
      <c r="E26" s="19"/>
    </row>
    <row r="27" spans="1:22" ht="22.5" customHeight="1">
      <c r="A27" s="96"/>
      <c r="B27" s="94"/>
      <c r="C27" s="94"/>
      <c r="E27" s="19"/>
    </row>
    <row r="28" spans="1:22" ht="22.5" customHeight="1">
      <c r="A28" s="98"/>
      <c r="B28" s="99"/>
      <c r="C28" s="211"/>
      <c r="E28" s="19"/>
    </row>
    <row r="29" spans="1:22" ht="22.5" customHeight="1">
      <c r="A29" s="98"/>
      <c r="B29" s="99"/>
      <c r="C29" s="211"/>
      <c r="E29" s="51"/>
    </row>
    <row r="30" spans="1:22" ht="22.5" customHeight="1">
      <c r="A30" s="98"/>
      <c r="B30" s="99"/>
      <c r="C30" s="211"/>
      <c r="E30" s="51"/>
    </row>
    <row r="31" spans="1:22" ht="22.5" customHeight="1">
      <c r="A31" s="98"/>
      <c r="B31" s="99"/>
      <c r="C31" s="211"/>
      <c r="E31" s="51"/>
    </row>
    <row r="32" spans="1:22" ht="22.5" customHeight="1">
      <c r="A32" s="98"/>
      <c r="B32" s="99"/>
      <c r="C32" s="211"/>
      <c r="E32" s="51"/>
    </row>
    <row r="33" spans="1:5" ht="53.25" customHeight="1">
      <c r="A33" s="98"/>
      <c r="B33" s="99"/>
      <c r="C33" s="211"/>
      <c r="E33" s="51"/>
    </row>
    <row r="34" spans="1:5" ht="67.5" customHeight="1">
      <c r="A34" s="98"/>
      <c r="B34" s="99"/>
      <c r="C34" s="211"/>
      <c r="E34" s="51"/>
    </row>
    <row r="35" spans="1:5" ht="24" customHeight="1">
      <c r="A35" s="98"/>
      <c r="B35" s="99"/>
      <c r="C35" s="211"/>
      <c r="E35" s="51"/>
    </row>
    <row r="36" spans="1:5" ht="18">
      <c r="E36" s="101"/>
    </row>
    <row r="37" spans="1:5" ht="44.85" customHeight="1">
      <c r="A37" s="347"/>
      <c r="B37" s="347"/>
      <c r="C37" s="347"/>
      <c r="E37" s="101"/>
    </row>
    <row r="38" spans="1:5" ht="18.75">
      <c r="A38" s="93"/>
      <c r="B38" s="94"/>
      <c r="C38" s="95"/>
      <c r="E38" s="101"/>
    </row>
    <row r="39" spans="1:5" ht="18.75">
      <c r="A39" s="94"/>
      <c r="B39" s="94"/>
      <c r="C39" s="95"/>
      <c r="E39" s="101"/>
    </row>
    <row r="40" spans="1:5" ht="18.75">
      <c r="A40" s="96"/>
      <c r="B40" s="94"/>
      <c r="C40" s="94"/>
      <c r="E40" s="101"/>
    </row>
    <row r="41" spans="1:5" ht="23.25">
      <c r="A41" s="98"/>
      <c r="B41" s="99"/>
      <c r="C41" s="163"/>
      <c r="E41" s="101"/>
    </row>
    <row r="42" spans="1:5" ht="23.25" hidden="1">
      <c r="A42" s="98" t="s">
        <v>60</v>
      </c>
      <c r="B42" s="99">
        <v>500</v>
      </c>
      <c r="C42" s="98">
        <v>318</v>
      </c>
      <c r="E42" s="101"/>
    </row>
    <row r="43" spans="1:5" ht="23.25" hidden="1">
      <c r="A43" s="98" t="s">
        <v>61</v>
      </c>
      <c r="B43" s="99">
        <v>500</v>
      </c>
      <c r="C43" s="98">
        <v>360</v>
      </c>
      <c r="E43" s="101"/>
    </row>
    <row r="44" spans="1:5">
      <c r="A44" s="81"/>
      <c r="B44" s="249"/>
      <c r="C44" s="250"/>
    </row>
    <row r="47" spans="1:5" ht="23.25">
      <c r="A47" s="222"/>
      <c r="B47" s="163"/>
    </row>
    <row r="48" spans="1:5" ht="22.35" customHeight="1">
      <c r="A48" s="220"/>
      <c r="B48" s="221"/>
      <c r="D48"/>
    </row>
    <row r="49" spans="4:4" ht="22.35" customHeight="1">
      <c r="D49"/>
    </row>
    <row r="50" spans="4:4" ht="16.7" customHeight="1">
      <c r="D50"/>
    </row>
    <row r="51" spans="4:4" ht="27.95" customHeight="1">
      <c r="D51"/>
    </row>
    <row r="53" spans="4:4" ht="44.85" customHeight="1">
      <c r="D53"/>
    </row>
    <row r="54" spans="4:4">
      <c r="D54"/>
    </row>
    <row r="55" spans="4:4">
      <c r="D55"/>
    </row>
    <row r="56" spans="4:4">
      <c r="D56"/>
    </row>
    <row r="57" spans="4:4" ht="23.25">
      <c r="D57" s="163"/>
    </row>
  </sheetData>
  <sheetProtection selectLockedCells="1" selectUnlockedCells="1"/>
  <mergeCells count="4">
    <mergeCell ref="A10:C10"/>
    <mergeCell ref="A21:C22"/>
    <mergeCell ref="A24:C24"/>
    <mergeCell ref="A37:C37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W51"/>
  <sheetViews>
    <sheetView topLeftCell="A3" zoomScaleNormal="100" workbookViewId="0">
      <selection activeCell="B23" sqref="B23"/>
    </sheetView>
  </sheetViews>
  <sheetFormatPr defaultRowHeight="12.75" outlineLevelCol="1"/>
  <cols>
    <col min="1" max="1" width="39" style="59" customWidth="1"/>
    <col min="2" max="2" width="27.7109375" style="7" customWidth="1"/>
    <col min="3" max="3" width="3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3">
      <c r="A1" s="43"/>
      <c r="B1" s="8"/>
      <c r="C1" s="8"/>
      <c r="D1" s="15"/>
      <c r="E1" s="8"/>
      <c r="F1" s="1"/>
      <c r="G1" s="1"/>
      <c r="H1" s="1"/>
      <c r="I1" s="1"/>
    </row>
    <row r="2" spans="1:23" ht="15.75">
      <c r="A2" s="43"/>
      <c r="B2" s="44"/>
      <c r="C2" s="8"/>
      <c r="D2" s="15"/>
      <c r="E2" s="8"/>
      <c r="F2" s="1"/>
      <c r="G2" s="1"/>
      <c r="H2" s="1"/>
      <c r="I2" s="1"/>
    </row>
    <row r="3" spans="1:23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3" ht="15.75">
      <c r="A4" s="43"/>
      <c r="B4" s="46"/>
      <c r="C4" s="8"/>
      <c r="D4" s="15"/>
      <c r="E4" s="8"/>
      <c r="F4" s="1"/>
      <c r="G4" s="1"/>
      <c r="H4" s="1"/>
      <c r="I4" s="1"/>
    </row>
    <row r="5" spans="1:23" ht="19.899999999999999" customHeight="1">
      <c r="A5" s="78"/>
      <c r="B5" s="79"/>
      <c r="C5" s="79"/>
      <c r="D5" s="80"/>
      <c r="F5" s="19"/>
    </row>
    <row r="6" spans="1:23">
      <c r="F6" s="19"/>
    </row>
    <row r="7" spans="1:23" ht="47.25" customHeight="1">
      <c r="F7" s="19"/>
    </row>
    <row r="8" spans="1:23">
      <c r="F8" s="19"/>
    </row>
    <row r="9" spans="1:23" ht="11.25" customHeight="1">
      <c r="A9" s="102"/>
      <c r="B9" s="90"/>
      <c r="C9" s="103"/>
      <c r="D9" s="104"/>
      <c r="F9" s="19"/>
    </row>
    <row r="10" spans="1:23" ht="33" customHeight="1" thickBot="1">
      <c r="A10" s="348" t="s">
        <v>330</v>
      </c>
      <c r="B10" s="348"/>
      <c r="C10" s="348"/>
      <c r="D10" s="348"/>
      <c r="E10" s="291"/>
      <c r="F10" s="19"/>
    </row>
    <row r="11" spans="1:23" ht="18.75">
      <c r="A11" s="105"/>
      <c r="B11" s="106" t="s">
        <v>25</v>
      </c>
      <c r="C11" s="106" t="s">
        <v>25</v>
      </c>
      <c r="D11" s="107" t="s">
        <v>26</v>
      </c>
      <c r="E11" s="289"/>
      <c r="F11" s="19"/>
    </row>
    <row r="12" spans="1:23" ht="18.75">
      <c r="A12" s="108" t="s">
        <v>27</v>
      </c>
      <c r="B12" s="109" t="s">
        <v>28</v>
      </c>
      <c r="C12" s="109" t="s">
        <v>28</v>
      </c>
      <c r="D12" s="110" t="s">
        <v>56</v>
      </c>
      <c r="E12" s="289"/>
      <c r="F12" s="19"/>
    </row>
    <row r="13" spans="1:23" ht="19.5" thickBot="1">
      <c r="A13" s="111"/>
      <c r="B13" s="112" t="s">
        <v>44</v>
      </c>
      <c r="C13" s="112" t="s">
        <v>63</v>
      </c>
      <c r="D13" s="112" t="s">
        <v>33</v>
      </c>
      <c r="E13" s="289"/>
      <c r="F13" s="19"/>
    </row>
    <row r="14" spans="1:23" ht="24" thickBot="1">
      <c r="A14" s="113" t="s">
        <v>322</v>
      </c>
      <c r="B14" s="114">
        <v>200</v>
      </c>
      <c r="C14" s="115">
        <v>800</v>
      </c>
      <c r="D14" s="212" t="s">
        <v>372</v>
      </c>
      <c r="E14" s="289"/>
      <c r="F14" s="19"/>
      <c r="W14" s="263" t="s">
        <v>592</v>
      </c>
    </row>
    <row r="15" spans="1:23" ht="24" thickBot="1">
      <c r="A15" s="113" t="s">
        <v>323</v>
      </c>
      <c r="B15" s="114">
        <v>200</v>
      </c>
      <c r="C15" s="115">
        <v>600</v>
      </c>
      <c r="D15" s="212" t="s">
        <v>373</v>
      </c>
      <c r="E15" s="289"/>
      <c r="F15" s="19"/>
      <c r="W15" s="263" t="s">
        <v>593</v>
      </c>
    </row>
    <row r="16" spans="1:23" ht="24" thickBot="1">
      <c r="A16" s="214" t="s">
        <v>324</v>
      </c>
      <c r="B16" s="215">
        <v>100</v>
      </c>
      <c r="C16" s="215">
        <v>400</v>
      </c>
      <c r="D16" s="216" t="s">
        <v>374</v>
      </c>
      <c r="E16" s="289"/>
      <c r="F16" s="19"/>
      <c r="W16" s="264" t="s">
        <v>594</v>
      </c>
    </row>
    <row r="17" spans="1:23" ht="24" thickBot="1">
      <c r="A17" s="214" t="s">
        <v>325</v>
      </c>
      <c r="B17" s="215">
        <v>100</v>
      </c>
      <c r="C17" s="215">
        <v>300</v>
      </c>
      <c r="D17" s="217" t="s">
        <v>375</v>
      </c>
      <c r="E17" s="289"/>
      <c r="F17" s="51"/>
      <c r="W17" s="264" t="s">
        <v>595</v>
      </c>
    </row>
    <row r="18" spans="1:23" ht="24" thickBot="1">
      <c r="A18" s="214" t="s">
        <v>326</v>
      </c>
      <c r="B18" s="215">
        <v>100</v>
      </c>
      <c r="C18" s="215">
        <v>200</v>
      </c>
      <c r="D18" s="216" t="s">
        <v>376</v>
      </c>
      <c r="E18" s="289"/>
      <c r="F18" s="51"/>
      <c r="W18" s="264" t="s">
        <v>596</v>
      </c>
    </row>
    <row r="19" spans="1:23" ht="24" thickBot="1">
      <c r="A19" s="214" t="s">
        <v>327</v>
      </c>
      <c r="B19" s="215">
        <v>50</v>
      </c>
      <c r="C19" s="215">
        <v>200</v>
      </c>
      <c r="D19" s="217" t="s">
        <v>377</v>
      </c>
      <c r="E19" s="289"/>
      <c r="F19" s="100"/>
      <c r="W19" s="264" t="s">
        <v>597</v>
      </c>
    </row>
    <row r="20" spans="1:23" ht="24" thickBot="1">
      <c r="A20" s="113" t="s">
        <v>328</v>
      </c>
      <c r="B20" s="114">
        <v>50</v>
      </c>
      <c r="C20" s="115">
        <v>150</v>
      </c>
      <c r="D20" s="213" t="s">
        <v>378</v>
      </c>
      <c r="E20" s="289"/>
      <c r="F20" s="100"/>
      <c r="W20" s="263" t="s">
        <v>598</v>
      </c>
    </row>
    <row r="21" spans="1:23" ht="24" thickBot="1">
      <c r="A21" s="113" t="s">
        <v>329</v>
      </c>
      <c r="B21" s="114">
        <v>50</v>
      </c>
      <c r="C21" s="115">
        <v>150</v>
      </c>
      <c r="D21" s="213" t="s">
        <v>379</v>
      </c>
      <c r="E21" s="290"/>
      <c r="F21" s="100"/>
      <c r="W21" s="263" t="s">
        <v>599</v>
      </c>
    </row>
    <row r="22" spans="1:23" ht="23.25">
      <c r="A22" s="98"/>
      <c r="B22" s="98"/>
      <c r="C22" s="99"/>
      <c r="D22" s="98"/>
      <c r="F22" s="100"/>
    </row>
    <row r="23" spans="1:23" ht="23.25">
      <c r="A23" s="222"/>
      <c r="B23" s="219"/>
      <c r="C23" s="163"/>
      <c r="D23" s="98"/>
      <c r="F23" s="100"/>
    </row>
    <row r="24" spans="1:23" ht="23.25">
      <c r="A24" s="98"/>
      <c r="B24" s="98"/>
      <c r="C24" s="99"/>
      <c r="D24" s="98"/>
      <c r="F24" s="100"/>
    </row>
    <row r="25" spans="1:23" ht="18">
      <c r="F25" s="101"/>
    </row>
    <row r="26" spans="1:23" ht="18">
      <c r="F26" s="101"/>
    </row>
    <row r="27" spans="1:23" ht="18">
      <c r="F27" s="101"/>
    </row>
    <row r="28" spans="1:23" ht="18">
      <c r="F28" s="101"/>
    </row>
    <row r="29" spans="1:23" ht="18">
      <c r="F29" s="101"/>
    </row>
    <row r="30" spans="1:23" ht="18">
      <c r="F30" s="101"/>
    </row>
    <row r="31" spans="1:23" ht="19.5" customHeight="1">
      <c r="F31" s="101"/>
    </row>
    <row r="32" spans="1:23" ht="18">
      <c r="F32" s="101"/>
    </row>
    <row r="33" spans="1:6" ht="18">
      <c r="F33" s="101"/>
    </row>
    <row r="34" spans="1:6" ht="18">
      <c r="F34" s="101"/>
    </row>
    <row r="35" spans="1:6" ht="18">
      <c r="F35" s="101"/>
    </row>
    <row r="36" spans="1:6" ht="24" hidden="1" customHeight="1" thickBot="1">
      <c r="A36" s="59" t="s">
        <v>60</v>
      </c>
      <c r="B36" s="7">
        <v>100</v>
      </c>
      <c r="C36" s="7">
        <v>500</v>
      </c>
      <c r="D36" s="60">
        <v>318</v>
      </c>
      <c r="F36" s="101"/>
    </row>
    <row r="37" spans="1:6" ht="24" hidden="1" customHeight="1" thickBot="1">
      <c r="A37" s="59" t="s">
        <v>61</v>
      </c>
      <c r="B37" s="7">
        <v>100</v>
      </c>
      <c r="C37" s="7">
        <v>500</v>
      </c>
      <c r="D37" s="60">
        <v>360</v>
      </c>
      <c r="F37" s="101"/>
    </row>
    <row r="42" spans="1:6" ht="22.35" customHeight="1">
      <c r="E42"/>
    </row>
    <row r="43" spans="1:6" ht="22.35" customHeight="1">
      <c r="E43"/>
    </row>
    <row r="44" spans="1:6" ht="16.7" customHeight="1">
      <c r="E44"/>
    </row>
    <row r="45" spans="1:6" ht="27.95" customHeight="1">
      <c r="E45"/>
    </row>
    <row r="47" spans="1:6" ht="44.85" customHeight="1">
      <c r="E47"/>
    </row>
    <row r="48" spans="1:6">
      <c r="E48"/>
    </row>
    <row r="49" spans="5:5">
      <c r="E49"/>
    </row>
    <row r="50" spans="5:5">
      <c r="E50"/>
    </row>
    <row r="51" spans="5:5" ht="23.25">
      <c r="E51" s="163"/>
    </row>
  </sheetData>
  <sheetProtection selectLockedCells="1" selectUnlockedCells="1"/>
  <mergeCells count="1">
    <mergeCell ref="A10:D10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X46"/>
  <sheetViews>
    <sheetView topLeftCell="A10" zoomScaleNormal="100" workbookViewId="0">
      <selection activeCell="D21" sqref="D21"/>
    </sheetView>
  </sheetViews>
  <sheetFormatPr defaultRowHeight="12.75" outlineLevelCol="1"/>
  <cols>
    <col min="1" max="1" width="27.7109375" style="59" customWidth="1"/>
    <col min="2" max="2" width="27.7109375" style="7" customWidth="1"/>
    <col min="3" max="3" width="33.85546875" style="7" customWidth="1"/>
    <col min="4" max="4" width="37.28515625" style="60" customWidth="1"/>
    <col min="5" max="5" width="7.42578125" style="7" customWidth="1"/>
    <col min="6" max="6" width="17.85546875" customWidth="1"/>
    <col min="7" max="9" width="0" hidden="1" customWidth="1" outlineLevel="1"/>
    <col min="10" max="10" width="9.140625" customWidth="1" collapsed="1"/>
    <col min="23" max="23" width="0" hidden="1" customWidth="1"/>
  </cols>
  <sheetData>
    <row r="1" spans="1:24">
      <c r="A1" s="43"/>
      <c r="B1" s="8"/>
      <c r="C1" s="8"/>
      <c r="D1" s="15"/>
      <c r="E1" s="8"/>
      <c r="F1" s="1"/>
      <c r="G1" s="1"/>
      <c r="H1" s="1"/>
      <c r="I1" s="1"/>
    </row>
    <row r="2" spans="1:24" ht="15.75">
      <c r="A2" s="43"/>
      <c r="B2" s="44"/>
      <c r="C2" s="8"/>
      <c r="D2" s="15"/>
      <c r="E2" s="8"/>
      <c r="F2" s="1"/>
      <c r="G2" s="1"/>
      <c r="H2" s="1"/>
      <c r="I2" s="1"/>
    </row>
    <row r="3" spans="1:24" ht="51" customHeight="1">
      <c r="A3" s="43"/>
      <c r="B3" s="45"/>
      <c r="C3" s="61"/>
      <c r="D3" s="19"/>
      <c r="E3" s="8"/>
      <c r="F3" s="1"/>
      <c r="G3" s="1"/>
      <c r="H3" s="1"/>
      <c r="I3" s="1"/>
    </row>
    <row r="4" spans="1:24" ht="15.75">
      <c r="A4" s="43"/>
      <c r="B4" s="46"/>
      <c r="C4" s="8"/>
      <c r="D4" s="15"/>
      <c r="E4" s="8"/>
      <c r="F4" s="1"/>
      <c r="G4" s="1"/>
      <c r="H4" s="1"/>
      <c r="I4" s="1"/>
    </row>
    <row r="5" spans="1:24" ht="19.899999999999999" customHeight="1">
      <c r="A5" s="78"/>
      <c r="B5" s="79"/>
      <c r="C5" s="79"/>
      <c r="D5" s="80"/>
      <c r="F5" s="19"/>
    </row>
    <row r="6" spans="1:24">
      <c r="F6" s="19"/>
    </row>
    <row r="7" spans="1:24">
      <c r="F7" s="19"/>
    </row>
    <row r="8" spans="1:24">
      <c r="F8" s="19"/>
    </row>
    <row r="9" spans="1:24" ht="26.25">
      <c r="A9" s="102"/>
      <c r="B9" s="90"/>
      <c r="C9" s="103"/>
      <c r="D9" s="104"/>
      <c r="F9" s="19"/>
    </row>
    <row r="10" spans="1:24" ht="44.85" customHeight="1" thickBot="1">
      <c r="A10" s="348" t="s">
        <v>332</v>
      </c>
      <c r="B10" s="348"/>
      <c r="C10" s="348"/>
      <c r="D10" s="348"/>
      <c r="F10" s="19"/>
    </row>
    <row r="11" spans="1:24" ht="18.75">
      <c r="A11" s="105"/>
      <c r="B11" s="106" t="s">
        <v>25</v>
      </c>
      <c r="C11" s="106" t="s">
        <v>25</v>
      </c>
      <c r="D11" s="107" t="s">
        <v>26</v>
      </c>
      <c r="F11" s="19"/>
    </row>
    <row r="12" spans="1:24" ht="18.75">
      <c r="A12" s="108" t="s">
        <v>27</v>
      </c>
      <c r="B12" s="109" t="s">
        <v>28</v>
      </c>
      <c r="C12" s="109" t="s">
        <v>28</v>
      </c>
      <c r="D12" s="110" t="s">
        <v>56</v>
      </c>
      <c r="F12" s="19"/>
    </row>
    <row r="13" spans="1:24" ht="19.5" thickBot="1">
      <c r="A13" s="111"/>
      <c r="B13" s="112" t="s">
        <v>44</v>
      </c>
      <c r="C13" s="112" t="s">
        <v>32</v>
      </c>
      <c r="D13" s="112" t="s">
        <v>33</v>
      </c>
      <c r="E13" s="287"/>
      <c r="F13" s="19"/>
    </row>
    <row r="14" spans="1:24" ht="24" thickBot="1">
      <c r="A14" s="113" t="s">
        <v>334</v>
      </c>
      <c r="B14" s="114">
        <v>100</v>
      </c>
      <c r="C14" s="115">
        <v>1000</v>
      </c>
      <c r="D14" s="209" t="s">
        <v>380</v>
      </c>
      <c r="E14" s="292"/>
      <c r="F14" s="19"/>
      <c r="V14" s="257"/>
      <c r="W14" s="262" t="s">
        <v>600</v>
      </c>
      <c r="X14" s="257"/>
    </row>
    <row r="15" spans="1:24" ht="23.25">
      <c r="A15" s="98"/>
      <c r="B15" s="98"/>
      <c r="C15" s="99"/>
      <c r="D15" s="98"/>
      <c r="F15" s="100"/>
      <c r="V15" s="257"/>
      <c r="W15" s="257"/>
      <c r="X15" s="257"/>
    </row>
    <row r="16" spans="1:24" ht="23.25">
      <c r="A16" s="98"/>
      <c r="B16" s="98"/>
      <c r="C16" s="99"/>
      <c r="D16" s="98"/>
      <c r="F16" s="100"/>
      <c r="V16" s="257"/>
      <c r="W16" s="257"/>
      <c r="X16" s="257"/>
    </row>
    <row r="17" spans="1:24" ht="23.25">
      <c r="A17" s="98"/>
      <c r="B17" s="98"/>
      <c r="C17" s="99"/>
      <c r="D17" s="98"/>
      <c r="F17" s="100"/>
      <c r="V17" s="257"/>
      <c r="W17" s="257"/>
      <c r="X17" s="257"/>
    </row>
    <row r="18" spans="1:24" ht="23.25">
      <c r="A18" s="98"/>
      <c r="B18" s="98"/>
      <c r="C18" s="99"/>
      <c r="D18" s="98"/>
      <c r="F18" s="100"/>
      <c r="V18" s="257"/>
      <c r="W18" s="257"/>
      <c r="X18" s="257"/>
    </row>
    <row r="19" spans="1:24" ht="23.25">
      <c r="A19" s="98"/>
      <c r="B19" s="98"/>
      <c r="C19" s="99"/>
      <c r="D19" s="98"/>
      <c r="F19" s="100"/>
      <c r="V19" s="257"/>
      <c r="W19" s="257"/>
      <c r="X19" s="257"/>
    </row>
    <row r="20" spans="1:24" ht="18">
      <c r="F20" s="101"/>
      <c r="V20" s="257"/>
      <c r="W20" s="257"/>
      <c r="X20" s="257"/>
    </row>
    <row r="21" spans="1:24" ht="18">
      <c r="F21" s="101"/>
      <c r="V21" s="257"/>
      <c r="W21" s="257"/>
      <c r="X21" s="257"/>
    </row>
    <row r="22" spans="1:24" ht="18">
      <c r="F22" s="101"/>
      <c r="V22" s="257"/>
      <c r="W22" s="257"/>
      <c r="X22" s="257"/>
    </row>
    <row r="23" spans="1:24" ht="18">
      <c r="F23" s="101"/>
      <c r="V23" s="257"/>
      <c r="W23" s="257"/>
      <c r="X23" s="257"/>
    </row>
    <row r="24" spans="1:24" ht="18">
      <c r="F24" s="101"/>
      <c r="V24" s="257"/>
      <c r="W24" s="257"/>
      <c r="X24" s="257"/>
    </row>
    <row r="25" spans="1:24" ht="18">
      <c r="F25" s="101"/>
      <c r="V25" s="257"/>
      <c r="W25" s="257"/>
      <c r="X25" s="257"/>
    </row>
    <row r="26" spans="1:24" ht="44.85" customHeight="1" thickBot="1">
      <c r="A26" s="348" t="s">
        <v>331</v>
      </c>
      <c r="B26" s="348"/>
      <c r="C26" s="348"/>
      <c r="D26" s="348"/>
      <c r="F26" s="101"/>
      <c r="V26" s="257"/>
      <c r="W26" s="257"/>
      <c r="X26" s="257"/>
    </row>
    <row r="27" spans="1:24" ht="18.75">
      <c r="A27" s="105"/>
      <c r="B27" s="106" t="s">
        <v>25</v>
      </c>
      <c r="C27" s="106" t="s">
        <v>25</v>
      </c>
      <c r="D27" s="107" t="s">
        <v>26</v>
      </c>
      <c r="F27" s="101"/>
      <c r="V27" s="257"/>
      <c r="W27" s="257"/>
      <c r="X27" s="257"/>
    </row>
    <row r="28" spans="1:24" ht="18.75">
      <c r="A28" s="108" t="s">
        <v>27</v>
      </c>
      <c r="B28" s="109" t="s">
        <v>28</v>
      </c>
      <c r="C28" s="109" t="s">
        <v>28</v>
      </c>
      <c r="D28" s="110" t="s">
        <v>56</v>
      </c>
      <c r="F28" s="101"/>
      <c r="V28" s="257"/>
      <c r="W28" s="257"/>
      <c r="X28" s="257"/>
    </row>
    <row r="29" spans="1:24" ht="19.5" thickBot="1">
      <c r="A29" s="111"/>
      <c r="B29" s="112" t="s">
        <v>44</v>
      </c>
      <c r="C29" s="112" t="s">
        <v>32</v>
      </c>
      <c r="D29" s="112" t="s">
        <v>33</v>
      </c>
      <c r="E29" s="287"/>
      <c r="F29" s="101"/>
      <c r="V29" s="257"/>
      <c r="W29" s="257"/>
      <c r="X29" s="257"/>
    </row>
    <row r="30" spans="1:24" ht="24" thickBot="1">
      <c r="A30" s="113" t="s">
        <v>333</v>
      </c>
      <c r="B30" s="114">
        <v>50</v>
      </c>
      <c r="C30" s="115">
        <v>500</v>
      </c>
      <c r="D30" s="116" t="s">
        <v>381</v>
      </c>
      <c r="E30" s="292"/>
      <c r="F30" s="101"/>
      <c r="V30" s="257"/>
      <c r="W30" s="265" t="s">
        <v>601</v>
      </c>
      <c r="X30" s="257"/>
    </row>
    <row r="31" spans="1:24" ht="24" hidden="1" thickBot="1">
      <c r="A31" s="113" t="s">
        <v>60</v>
      </c>
      <c r="B31" s="114">
        <v>100</v>
      </c>
      <c r="C31" s="115">
        <v>500</v>
      </c>
      <c r="D31" s="116">
        <v>318</v>
      </c>
      <c r="F31" s="101"/>
      <c r="V31" s="257"/>
      <c r="W31" s="257"/>
      <c r="X31" s="257"/>
    </row>
    <row r="32" spans="1:24" ht="24" hidden="1" thickBot="1">
      <c r="A32" s="113" t="s">
        <v>61</v>
      </c>
      <c r="B32" s="114">
        <v>100</v>
      </c>
      <c r="C32" s="115">
        <v>500</v>
      </c>
      <c r="D32" s="116">
        <v>360</v>
      </c>
      <c r="F32" s="101"/>
      <c r="V32" s="257"/>
      <c r="W32" s="257"/>
      <c r="X32" s="257"/>
    </row>
    <row r="33" spans="5:24">
      <c r="V33" s="257"/>
      <c r="W33" s="257"/>
      <c r="X33" s="257"/>
    </row>
    <row r="37" spans="5:24" ht="22.35" customHeight="1">
      <c r="E37"/>
    </row>
    <row r="38" spans="5:24" ht="22.35" customHeight="1">
      <c r="E38"/>
    </row>
    <row r="39" spans="5:24" ht="16.7" customHeight="1">
      <c r="E39"/>
    </row>
    <row r="40" spans="5:24" ht="27.95" customHeight="1">
      <c r="E40"/>
    </row>
    <row r="42" spans="5:24" ht="44.85" customHeight="1">
      <c r="E42"/>
    </row>
    <row r="43" spans="5:24">
      <c r="E43"/>
    </row>
    <row r="44" spans="5:24">
      <c r="E44"/>
    </row>
    <row r="45" spans="5:24">
      <c r="E45"/>
    </row>
    <row r="46" spans="5:24" ht="23.25">
      <c r="E46" s="163"/>
    </row>
  </sheetData>
  <sheetProtection selectLockedCells="1" selectUnlockedCells="1"/>
  <mergeCells count="2">
    <mergeCell ref="A10:D10"/>
    <mergeCell ref="A26:D26"/>
  </mergeCells>
  <pageMargins left="0.47013888888888888" right="0.35972222222222222" top="0.39374999999999999" bottom="0.39374999999999999" header="0.51180555555555551" footer="0.51180555555555551"/>
  <pageSetup paperSize="9" scale="59" firstPageNumber="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20</vt:i4>
      </vt:variant>
    </vt:vector>
  </HeadingPairs>
  <TitlesOfParts>
    <vt:vector size="43" baseType="lpstr">
      <vt:lpstr>Стартовая </vt:lpstr>
      <vt:lpstr>Як сформувати заявку</vt:lpstr>
      <vt:lpstr>ТД</vt:lpstr>
      <vt:lpstr>Лі</vt:lpstr>
      <vt:lpstr>Лік</vt:lpstr>
      <vt:lpstr>Лім</vt:lpstr>
      <vt:lpstr>Лімк</vt:lpstr>
      <vt:lpstr>Ліно</vt:lpstr>
      <vt:lpstr>Дт</vt:lpstr>
      <vt:lpstr>Есмку, Есму</vt:lpstr>
      <vt:lpstr>Смку, Сму</vt:lpstr>
      <vt:lpstr>Сма 10 серія</vt:lpstr>
      <vt:lpstr>Смка, Сма</vt:lpstr>
      <vt:lpstr>Псмт</vt:lpstr>
      <vt:lpstr>Кп</vt:lpstr>
      <vt:lpstr>Кпо</vt:lpstr>
      <vt:lpstr>Кпр</vt:lpstr>
      <vt:lpstr>Кпрт</vt:lpstr>
      <vt:lpstr>КПК</vt:lpstr>
      <vt:lpstr>Гк, Дрн</vt:lpstr>
      <vt:lpstr>Хп, Хс, Хк</vt:lpstr>
      <vt:lpstr>Лист1</vt:lpstr>
      <vt:lpstr>Заявка</vt:lpstr>
      <vt:lpstr>Лік!Excel_BuiltIn_Print_Area</vt:lpstr>
      <vt:lpstr>Дт!Область_печати</vt:lpstr>
      <vt:lpstr>'Есмку, Есму'!Область_печати</vt:lpstr>
      <vt:lpstr>Заявка!Область_печати</vt:lpstr>
      <vt:lpstr>Кп!Область_печати</vt:lpstr>
      <vt:lpstr>КПК!Область_печати</vt:lpstr>
      <vt:lpstr>Кпо!Область_печати</vt:lpstr>
      <vt:lpstr>Кпр!Область_печати</vt:lpstr>
      <vt:lpstr>Кпрт!Область_печати</vt:lpstr>
      <vt:lpstr>Лі!Область_печати</vt:lpstr>
      <vt:lpstr>Лік!Область_печати</vt:lpstr>
      <vt:lpstr>Лім!Область_печати</vt:lpstr>
      <vt:lpstr>Лімк!Область_печати</vt:lpstr>
      <vt:lpstr>Ліно!Область_печати</vt:lpstr>
      <vt:lpstr>'Сма 10 серія'!Область_печати</vt:lpstr>
      <vt:lpstr>'Смка, Сма'!Область_печати</vt:lpstr>
      <vt:lpstr>'Смку, Сму'!Область_печати</vt:lpstr>
      <vt:lpstr>'Стартовая '!Область_печати</vt:lpstr>
      <vt:lpstr>ТД!Область_печати</vt:lpstr>
      <vt:lpstr>'Хп, Хс, Хк'!Область_печати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Vova</dc:creator>
  <cp:lastModifiedBy>Vova</cp:lastModifiedBy>
  <cp:lastPrinted>2022-02-11T09:46:12Z</cp:lastPrinted>
  <dcterms:created xsi:type="dcterms:W3CDTF">2016-11-15T12:10:24Z</dcterms:created>
  <dcterms:modified xsi:type="dcterms:W3CDTF">2023-07-21T08:41:56Z</dcterms:modified>
</cp:coreProperties>
</file>